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Analyse\BL fakta og tal\Boliger\"/>
    </mc:Choice>
  </mc:AlternateContent>
  <xr:revisionPtr revIDLastSave="0" documentId="13_ncr:1_{0F6BDCE5-D9A0-4272-85C1-1579D935510C}" xr6:coauthVersionLast="47" xr6:coauthVersionMax="47" xr10:uidLastSave="{00000000-0000-0000-0000-000000000000}"/>
  <bookViews>
    <workbookView xWindow="6135" yWindow="870" windowWidth="17325" windowHeight="12720" xr2:uid="{C7E1E350-1541-4922-BCD4-EABB27814EDE}"/>
  </bookViews>
  <sheets>
    <sheet name="Forside" sheetId="1" r:id="rId1"/>
    <sheet name="Andel almene boliger" sheetId="2" r:id="rId2"/>
    <sheet name="Andel almene boliger kommune" sheetId="3" r:id="rId3"/>
    <sheet name="Boligtype" sheetId="5" r:id="rId4"/>
    <sheet name="Boligstr." sheetId="6" r:id="rId5"/>
  </sheets>
  <definedNames>
    <definedName name="_xlnm.Print_Area" localSheetId="0">Forside!$A$1:$B$6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3" l="1"/>
  <c r="I12" i="3" s="1"/>
  <c r="H4" i="3"/>
  <c r="I4" i="3" s="1"/>
  <c r="H5" i="3"/>
  <c r="I5" i="3" s="1"/>
  <c r="H6" i="3"/>
  <c r="I6" i="3" s="1"/>
  <c r="H7" i="3"/>
  <c r="I7" i="3" s="1"/>
  <c r="H8" i="3"/>
  <c r="I8" i="3" s="1"/>
  <c r="H9" i="3"/>
  <c r="I9" i="3" s="1"/>
  <c r="H10" i="3"/>
  <c r="I10" i="3" s="1"/>
  <c r="H3" i="3"/>
  <c r="I3" i="3" s="1"/>
  <c r="B17" i="2"/>
  <c r="B16" i="2"/>
  <c r="B14" i="2"/>
  <c r="B13" i="2"/>
  <c r="B22" i="2"/>
  <c r="B25" i="2" s="1"/>
  <c r="H101" i="3"/>
  <c r="I101" i="3" s="1"/>
  <c r="H100" i="3"/>
  <c r="I100" i="3" s="1"/>
  <c r="H99" i="3"/>
  <c r="I99" i="3" s="1"/>
  <c r="H98" i="3"/>
  <c r="I98" i="3" s="1"/>
  <c r="H97" i="3"/>
  <c r="I97" i="3" s="1"/>
  <c r="H96" i="3"/>
  <c r="I96" i="3" s="1"/>
  <c r="H95" i="3"/>
  <c r="I95" i="3" s="1"/>
  <c r="H94" i="3"/>
  <c r="I94" i="3" s="1"/>
  <c r="H93" i="3"/>
  <c r="I93" i="3" s="1"/>
  <c r="H92" i="3"/>
  <c r="I92" i="3" s="1"/>
  <c r="H91" i="3"/>
  <c r="I91" i="3" s="1"/>
  <c r="H90" i="3"/>
  <c r="I90" i="3" s="1"/>
  <c r="H89" i="3"/>
  <c r="I89" i="3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 s="1"/>
  <c r="H64" i="3"/>
  <c r="I64" i="3" s="1"/>
  <c r="H63" i="3"/>
  <c r="I63" i="3" s="1"/>
  <c r="H62" i="3"/>
  <c r="I62" i="3" s="1"/>
  <c r="H61" i="3"/>
  <c r="I61" i="3" s="1"/>
  <c r="H60" i="3"/>
  <c r="I60" i="3" s="1"/>
  <c r="H59" i="3"/>
  <c r="I59" i="3" s="1"/>
  <c r="H58" i="3"/>
  <c r="I58" i="3" s="1"/>
  <c r="H57" i="3"/>
  <c r="I57" i="3" s="1"/>
  <c r="H56" i="3"/>
  <c r="I56" i="3" s="1"/>
  <c r="H55" i="3"/>
  <c r="I55" i="3" s="1"/>
  <c r="H54" i="3"/>
  <c r="I54" i="3" s="1"/>
  <c r="H53" i="3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H41" i="3"/>
  <c r="I41" i="3" s="1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H25" i="3"/>
  <c r="I25" i="3" s="1"/>
  <c r="H24" i="3"/>
  <c r="I24" i="3" s="1"/>
  <c r="H23" i="3"/>
  <c r="I23" i="3" s="1"/>
  <c r="H22" i="3"/>
  <c r="I22" i="3" s="1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1" i="3"/>
  <c r="B15" i="2"/>
  <c r="C10" i="2"/>
  <c r="B10" i="2"/>
  <c r="B18" i="2" l="1"/>
  <c r="C15" i="2" s="1"/>
  <c r="C13" i="2" l="1"/>
  <c r="C17" i="2"/>
  <c r="C16" i="2"/>
  <c r="C14" i="2"/>
  <c r="B5" i="5"/>
  <c r="C18" i="2" l="1"/>
</calcChain>
</file>

<file path=xl/sharedStrings.xml><?xml version="1.0" encoding="utf-8"?>
<sst xmlns="http://schemas.openxmlformats.org/spreadsheetml/2006/main" count="158" uniqueCount="145">
  <si>
    <t>Indhold</t>
  </si>
  <si>
    <t>Boliger med CPR tilmeldte personer (beboede boliger)</t>
  </si>
  <si>
    <t>Privatpersoner inkl I/S</t>
  </si>
  <si>
    <t>Almene boligselskaber</t>
  </si>
  <si>
    <t>A/S, ApS og andre selskaber</t>
  </si>
  <si>
    <t>Private andelsboligforeninger</t>
  </si>
  <si>
    <t>Offentlig myndighed</t>
  </si>
  <si>
    <t>Andet el uoplyst</t>
  </si>
  <si>
    <t>Antal boliger</t>
  </si>
  <si>
    <t>Andel</t>
  </si>
  <si>
    <t>Almene boliger</t>
  </si>
  <si>
    <t>Private lejeboliger</t>
  </si>
  <si>
    <t>Andelsboliger</t>
  </si>
  <si>
    <t>Andet</t>
  </si>
  <si>
    <t>Ejerboliger</t>
  </si>
  <si>
    <t xml:space="preserve">I alt </t>
  </si>
  <si>
    <t>Christiansø</t>
  </si>
  <si>
    <t>Gentofte</t>
  </si>
  <si>
    <t>Samsø</t>
  </si>
  <si>
    <t>Læsø</t>
  </si>
  <si>
    <t>Stevns</t>
  </si>
  <si>
    <t>Lejre</t>
  </si>
  <si>
    <t>Rebild</t>
  </si>
  <si>
    <t>Gribskov</t>
  </si>
  <si>
    <t>Vallensbæk</t>
  </si>
  <si>
    <t>Jammerbugt</t>
  </si>
  <si>
    <t>Lemvig</t>
  </si>
  <si>
    <t>Nordfyns</t>
  </si>
  <si>
    <t>Fanø</t>
  </si>
  <si>
    <t>Langeland</t>
  </si>
  <si>
    <t>Assens</t>
  </si>
  <si>
    <t>Hedensted</t>
  </si>
  <si>
    <t>Thisted</t>
  </si>
  <si>
    <t>Odsherred</t>
  </si>
  <si>
    <t>Frederiksberg</t>
  </si>
  <si>
    <t>Mariagerfjord</t>
  </si>
  <si>
    <t>Syddjurs</t>
  </si>
  <si>
    <t>Vesthimmerlands</t>
  </si>
  <si>
    <t>Morsø</t>
  </si>
  <si>
    <t>Favrskov</t>
  </si>
  <si>
    <t>Faaborg-Midtfyn</t>
  </si>
  <si>
    <t>Bornholm</t>
  </si>
  <si>
    <t>Ærø</t>
  </si>
  <si>
    <t>Ringkøbing-Skjern</t>
  </si>
  <si>
    <t>Skanderborg</t>
  </si>
  <si>
    <t>Brønderslev</t>
  </si>
  <si>
    <t>Faxe</t>
  </si>
  <si>
    <t>Middelfart</t>
  </si>
  <si>
    <t>Kerteminde</t>
  </si>
  <si>
    <t>Tønder</t>
  </si>
  <si>
    <t>Egedal</t>
  </si>
  <si>
    <t>Norddjurs</t>
  </si>
  <si>
    <t>Varde</t>
  </si>
  <si>
    <t>Hjørring</t>
  </si>
  <si>
    <t>Ikast-Brande</t>
  </si>
  <si>
    <t>Vejen</t>
  </si>
  <si>
    <t>Allerød</t>
  </si>
  <si>
    <t>Sorø</t>
  </si>
  <si>
    <t>Solrød</t>
  </si>
  <si>
    <t>Guldborgsund</t>
  </si>
  <si>
    <t>Halsnæs</t>
  </si>
  <si>
    <t>Dragør</t>
  </si>
  <si>
    <t>Vordingborg</t>
  </si>
  <si>
    <t>Svendborg</t>
  </si>
  <si>
    <t>Næstved</t>
  </si>
  <si>
    <t>Odder</t>
  </si>
  <si>
    <t>Skive</t>
  </si>
  <si>
    <t>Kalundborg</t>
  </si>
  <si>
    <t>Horsens</t>
  </si>
  <si>
    <t>Struer</t>
  </si>
  <si>
    <t>Frederikssund</t>
  </si>
  <si>
    <t>Lolland</t>
  </si>
  <si>
    <t>Viborg</t>
  </si>
  <si>
    <t>Hillerød</t>
  </si>
  <si>
    <t>Rudersdal</t>
  </si>
  <si>
    <t>Nyborg</t>
  </si>
  <si>
    <t>Randers</t>
  </si>
  <si>
    <t>Herning</t>
  </si>
  <si>
    <t>Aabenraa</t>
  </si>
  <si>
    <t>Silkeborg</t>
  </si>
  <si>
    <t>Holstebro</t>
  </si>
  <si>
    <t>Billund</t>
  </si>
  <si>
    <t>Ringsted</t>
  </si>
  <si>
    <t>København</t>
  </si>
  <si>
    <t>Vejle</t>
  </si>
  <si>
    <t>Haderslev</t>
  </si>
  <si>
    <t>Hørsholm</t>
  </si>
  <si>
    <t>Holbæk</t>
  </si>
  <si>
    <t>Lyngby-Taarbæk</t>
  </si>
  <si>
    <t>Kolding</t>
  </si>
  <si>
    <t>Roskilde</t>
  </si>
  <si>
    <t>Frederikshavn</t>
  </si>
  <si>
    <t>Sønderborg</t>
  </si>
  <si>
    <t>Slagelse</t>
  </si>
  <si>
    <t>Odense</t>
  </si>
  <si>
    <t>Esbjerg</t>
  </si>
  <si>
    <t>Høje-Taastrup</t>
  </si>
  <si>
    <t>Aalborg</t>
  </si>
  <si>
    <t>Aarhus</t>
  </si>
  <si>
    <t>Fredericia</t>
  </si>
  <si>
    <t>Furesø</t>
  </si>
  <si>
    <t>Greve</t>
  </si>
  <si>
    <t>Fredensborg</t>
  </si>
  <si>
    <t>Køge</t>
  </si>
  <si>
    <t>Helsingør</t>
  </si>
  <si>
    <t>Tårnby</t>
  </si>
  <si>
    <t>Gladsaxe</t>
  </si>
  <si>
    <t>Glostrup</t>
  </si>
  <si>
    <t>Hvidovre</t>
  </si>
  <si>
    <t>Rødovre</t>
  </si>
  <si>
    <t>Ishøj</t>
  </si>
  <si>
    <t>Ballerup</t>
  </si>
  <si>
    <t>Herlev</t>
  </si>
  <si>
    <t>Albertslund</t>
  </si>
  <si>
    <t>Brøndby</t>
  </si>
  <si>
    <t>SUBTOT</t>
  </si>
  <si>
    <t>Etagebyggeri</t>
  </si>
  <si>
    <t>Lavt/tætbebygget</t>
  </si>
  <si>
    <t>Pct.-vis andel</t>
  </si>
  <si>
    <t>Kommune</t>
  </si>
  <si>
    <t>I alt</t>
  </si>
  <si>
    <t>Andel almene boliger</t>
  </si>
  <si>
    <t>Boligtype</t>
  </si>
  <si>
    <t>Boligstr.</t>
  </si>
  <si>
    <t>Andel almene boliger kommune</t>
  </si>
  <si>
    <t>1)</t>
  </si>
  <si>
    <t>2)</t>
  </si>
  <si>
    <t>3)</t>
  </si>
  <si>
    <t>4)</t>
  </si>
  <si>
    <t>Type</t>
  </si>
  <si>
    <t>Ungdomsbolig</t>
  </si>
  <si>
    <t>Familiebolig</t>
  </si>
  <si>
    <t>Ældrebolig</t>
  </si>
  <si>
    <t>Fritidshuse uden CPR tilmeldte personer (ubeboede fritidshuse)</t>
  </si>
  <si>
    <t>Andel alm boliger</t>
  </si>
  <si>
    <t>Kvm</t>
  </si>
  <si>
    <t>Tabel 1: Andel &amp; antal almene boliger</t>
  </si>
  <si>
    <t>Tabel 3: Andel almene boliger efter boligtype</t>
  </si>
  <si>
    <t>Tabel 4: Gns. kvm.-størrelse efter boligtype i den almene sektor</t>
  </si>
  <si>
    <t>Beboet af ejer</t>
  </si>
  <si>
    <t>Beboet af lejer</t>
  </si>
  <si>
    <t>Boliger uden CPR tilmeldte personer (ubeboede boliger)</t>
  </si>
  <si>
    <t>Kilde: Landsbyggefonden, "Boligerne i den almene boligsektor 2023".</t>
  </si>
  <si>
    <t>Tabel 2: Boliger efter beboertype, tid, område og ejerforhold, boliger med CPR tilmeldte personer (beboede boliger), 2024</t>
  </si>
  <si>
    <t>Kilde: Danmarks Statistik, BOL101.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</si>
</sst>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1166"/>
      <name val="Proxima Nova Rg"/>
      <family val="3"/>
    </font>
    <font>
      <b/>
      <sz val="14"/>
      <color theme="0"/>
      <name val="Proxima Nova Bl"/>
      <family val="3"/>
    </font>
    <font>
      <b/>
      <sz val="14"/>
      <color theme="0"/>
      <name val="Proxima Nova Rg"/>
      <family val="3"/>
    </font>
    <font>
      <sz val="9"/>
      <color rgb="FF000000"/>
      <name val="Proxima Nova Rg"/>
      <family val="3"/>
    </font>
    <font>
      <sz val="9"/>
      <color theme="1"/>
      <name val="Proxima Nova Rg"/>
      <family val="3"/>
    </font>
    <font>
      <sz val="9"/>
      <color rgb="FF000000"/>
      <name val="Calibri"/>
      <family val="2"/>
    </font>
    <font>
      <sz val="9"/>
      <name val="Proxima Nova Rg"/>
      <family val="3"/>
    </font>
    <font>
      <sz val="11"/>
      <color theme="1"/>
      <name val="Proxima Nova Rg"/>
      <family val="3"/>
    </font>
    <font>
      <b/>
      <sz val="12"/>
      <color theme="1"/>
      <name val="Proxima Nova Rg"/>
      <family val="3"/>
    </font>
    <font>
      <b/>
      <sz val="12"/>
      <color rgb="FF000000"/>
      <name val="Proxima Nova Rg"/>
      <family val="3"/>
    </font>
    <font>
      <b/>
      <sz val="18"/>
      <color theme="0"/>
      <name val="Proxima Nova Rg"/>
      <family val="3"/>
    </font>
    <font>
      <sz val="11"/>
      <color rgb="FF000000"/>
      <name val="Proxima Nova Rg"/>
      <family val="3"/>
    </font>
    <font>
      <b/>
      <sz val="12"/>
      <name val="Proxima Nova Rg"/>
      <family val="3"/>
    </font>
    <font>
      <sz val="11"/>
      <name val="Proxima Nova Rg"/>
      <family val="3"/>
    </font>
    <font>
      <sz val="18"/>
      <color theme="0"/>
      <name val="Proxima Nova Rg"/>
      <family val="3"/>
    </font>
    <font>
      <sz val="14"/>
      <color theme="0"/>
      <name val="Proxima Nova Rg"/>
      <family val="3"/>
    </font>
  </fonts>
  <fills count="4">
    <fill>
      <patternFill patternType="none"/>
    </fill>
    <fill>
      <patternFill patternType="gray125"/>
    </fill>
    <fill>
      <patternFill patternType="solid">
        <fgColor rgb="FF485FEB"/>
        <bgColor indexed="64"/>
      </patternFill>
    </fill>
    <fill>
      <patternFill patternType="solid">
        <fgColor rgb="FFDADFFB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0" xfId="3" quotePrefix="1" applyFont="1"/>
    <xf numFmtId="0" fontId="8" fillId="0" borderId="0" xfId="1" applyFont="1"/>
    <xf numFmtId="0" fontId="9" fillId="0" borderId="0" xfId="0" applyFont="1"/>
    <xf numFmtId="0" fontId="10" fillId="0" borderId="0" xfId="1" applyFont="1"/>
    <xf numFmtId="0" fontId="11" fillId="0" borderId="0" xfId="0" applyFont="1"/>
    <xf numFmtId="0" fontId="12" fillId="0" borderId="0" xfId="0" applyFont="1"/>
    <xf numFmtId="0" fontId="14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3" fontId="12" fillId="0" borderId="0" xfId="0" applyNumberFormat="1" applyFont="1" applyAlignment="1">
      <alignment horizontal="right"/>
    </xf>
    <xf numFmtId="0" fontId="14" fillId="0" borderId="0" xfId="1" applyFont="1"/>
    <xf numFmtId="0" fontId="14" fillId="0" borderId="2" xfId="1" applyFont="1" applyBorder="1"/>
    <xf numFmtId="3" fontId="16" fillId="0" borderId="0" xfId="1" applyNumberFormat="1" applyFont="1"/>
    <xf numFmtId="164" fontId="12" fillId="0" borderId="0" xfId="2" applyNumberFormat="1" applyFont="1" applyFill="1" applyProtection="1"/>
    <xf numFmtId="3" fontId="16" fillId="0" borderId="2" xfId="1" applyNumberFormat="1" applyFont="1" applyBorder="1"/>
    <xf numFmtId="3" fontId="12" fillId="0" borderId="3" xfId="0" applyNumberFormat="1" applyFont="1" applyBorder="1" applyAlignment="1">
      <alignment horizontal="right"/>
    </xf>
    <xf numFmtId="0" fontId="17" fillId="0" borderId="2" xfId="0" applyFont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18" fillId="0" borderId="2" xfId="0" applyFont="1" applyBorder="1" applyAlignment="1">
      <alignment horizontal="right"/>
    </xf>
    <xf numFmtId="0" fontId="18" fillId="0" borderId="0" xfId="0" applyFont="1" applyAlignment="1">
      <alignment horizontal="left"/>
    </xf>
    <xf numFmtId="165" fontId="12" fillId="0" borderId="0" xfId="4" applyNumberFormat="1" applyFont="1" applyAlignment="1">
      <alignment horizontal="right"/>
    </xf>
    <xf numFmtId="165" fontId="12" fillId="0" borderId="0" xfId="4" applyNumberFormat="1" applyFont="1"/>
    <xf numFmtId="165" fontId="12" fillId="0" borderId="0" xfId="4" applyNumberFormat="1" applyFont="1" applyFill="1" applyAlignment="1">
      <alignment horizontal="right"/>
    </xf>
    <xf numFmtId="0" fontId="12" fillId="0" borderId="0" xfId="0" applyFont="1" applyAlignment="1">
      <alignment horizontal="right"/>
    </xf>
    <xf numFmtId="0" fontId="16" fillId="0" borderId="0" xfId="1" applyFont="1"/>
    <xf numFmtId="3" fontId="12" fillId="0" borderId="4" xfId="0" applyNumberFormat="1" applyFont="1" applyBorder="1" applyAlignment="1">
      <alignment horizontal="right"/>
    </xf>
    <xf numFmtId="9" fontId="16" fillId="0" borderId="2" xfId="2" applyFont="1" applyBorder="1"/>
    <xf numFmtId="0" fontId="13" fillId="3" borderId="0" xfId="0" applyFont="1" applyFill="1" applyAlignment="1">
      <alignment horizontal="left" vertical="center"/>
    </xf>
    <xf numFmtId="0" fontId="14" fillId="3" borderId="0" xfId="1" applyFont="1" applyFill="1" applyAlignment="1">
      <alignment horizontal="right"/>
    </xf>
    <xf numFmtId="0" fontId="14" fillId="3" borderId="0" xfId="0" applyFont="1" applyFill="1" applyAlignment="1">
      <alignment horizontal="left"/>
    </xf>
    <xf numFmtId="0" fontId="13" fillId="3" borderId="0" xfId="0" applyFont="1" applyFill="1"/>
    <xf numFmtId="0" fontId="17" fillId="3" borderId="1" xfId="0" applyFont="1" applyFill="1" applyBorder="1"/>
    <xf numFmtId="0" fontId="18" fillId="3" borderId="0" xfId="0" applyFont="1" applyFill="1" applyAlignment="1">
      <alignment horizontal="left"/>
    </xf>
    <xf numFmtId="0" fontId="18" fillId="3" borderId="0" xfId="0" applyFont="1" applyFill="1"/>
    <xf numFmtId="0" fontId="18" fillId="3" borderId="0" xfId="0" applyFont="1" applyFill="1" applyAlignment="1">
      <alignment horizontal="right"/>
    </xf>
    <xf numFmtId="3" fontId="12" fillId="0" borderId="1" xfId="0" applyNumberFormat="1" applyFont="1" applyBorder="1" applyAlignment="1">
      <alignment horizontal="right"/>
    </xf>
    <xf numFmtId="0" fontId="5" fillId="3" borderId="0" xfId="3" applyFont="1" applyFill="1"/>
    <xf numFmtId="0" fontId="0" fillId="3" borderId="0" xfId="0" applyFill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/>
    </xf>
    <xf numFmtId="0" fontId="20" fillId="2" borderId="0" xfId="1" applyFont="1" applyFill="1" applyAlignment="1">
      <alignment horizontal="left"/>
    </xf>
    <xf numFmtId="0" fontId="15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</cellXfs>
  <cellStyles count="5">
    <cellStyle name="Komma" xfId="4" builtinId="3"/>
    <cellStyle name="Link" xfId="3" builtinId="8"/>
    <cellStyle name="Normal" xfId="0" builtinId="0"/>
    <cellStyle name="Normal 2" xfId="1" xr:uid="{D6D3FF9D-31D3-4B9C-8E72-3C624C86A871}"/>
    <cellStyle name="Procent 2" xfId="2" xr:uid="{B6D657C7-DD27-4EBF-A204-F7292424FD46}"/>
  </cellStyles>
  <dxfs count="0"/>
  <tableStyles count="0" defaultTableStyle="TableStyleMedium2" defaultPivotStyle="PivotStyleLight16"/>
  <colors>
    <mruColors>
      <color rgb="FFDADFFB"/>
      <color rgb="FF485FEB"/>
      <color rgb="FF0011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EC-4777-8D9F-A3F942F919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da-DK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'Almene boliger - BOL101'!#REF!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'Almene boliger - BOL101'!#REF!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4EC-4777-8D9F-A3F942F9190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13</xdr:row>
      <xdr:rowOff>100012</xdr:rowOff>
    </xdr:from>
    <xdr:to>
      <xdr:col>4</xdr:col>
      <xdr:colOff>2806524</xdr:colOff>
      <xdr:row>14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A67762-EFFC-4E11-848C-96EC9C247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BL farver">
      <a:dk1>
        <a:sysClr val="windowText" lastClr="000000"/>
      </a:dk1>
      <a:lt1>
        <a:sysClr val="window" lastClr="FFFFFF"/>
      </a:lt1>
      <a:dk2>
        <a:srgbClr val="4C7C8D"/>
      </a:dk2>
      <a:lt2>
        <a:srgbClr val="DBDFE1"/>
      </a:lt2>
      <a:accent1>
        <a:srgbClr val="F74325"/>
      </a:accent1>
      <a:accent2>
        <a:srgbClr val="B51827"/>
      </a:accent2>
      <a:accent3>
        <a:srgbClr val="445463"/>
      </a:accent3>
      <a:accent4>
        <a:srgbClr val="4C7C8D"/>
      </a:accent4>
      <a:accent5>
        <a:srgbClr val="DBDFE1"/>
      </a:accent5>
      <a:accent6>
        <a:srgbClr val="9FCCD1"/>
      </a:accent6>
      <a:hlink>
        <a:srgbClr val="445463"/>
      </a:hlink>
      <a:folHlink>
        <a:srgbClr val="445463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BL farver">
    <a:dk1>
      <a:sysClr val="windowText" lastClr="000000"/>
    </a:dk1>
    <a:lt1>
      <a:sysClr val="window" lastClr="FFFFFF"/>
    </a:lt1>
    <a:dk2>
      <a:srgbClr val="4C7C8D"/>
    </a:dk2>
    <a:lt2>
      <a:srgbClr val="DBDFE1"/>
    </a:lt2>
    <a:accent1>
      <a:srgbClr val="F74325"/>
    </a:accent1>
    <a:accent2>
      <a:srgbClr val="B51827"/>
    </a:accent2>
    <a:accent3>
      <a:srgbClr val="445463"/>
    </a:accent3>
    <a:accent4>
      <a:srgbClr val="4C7C8D"/>
    </a:accent4>
    <a:accent5>
      <a:srgbClr val="DBDFE1"/>
    </a:accent5>
    <a:accent6>
      <a:srgbClr val="9FCCD1"/>
    </a:accent6>
    <a:hlink>
      <a:srgbClr val="445463"/>
    </a:hlink>
    <a:folHlink>
      <a:srgbClr val="445463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9F7A-FC2E-451F-AB98-200519DD7E8E}">
  <sheetPr>
    <tabColor rgb="FF485FEB"/>
  </sheetPr>
  <dimension ref="A1:B6"/>
  <sheetViews>
    <sheetView showGridLines="0" tabSelected="1" zoomScaleNormal="100" zoomScaleSheetLayoutView="85" workbookViewId="0">
      <selection activeCell="B8" sqref="B8"/>
    </sheetView>
  </sheetViews>
  <sheetFormatPr defaultRowHeight="15"/>
  <cols>
    <col min="1" max="1" width="3.85546875" customWidth="1"/>
    <col min="2" max="2" width="48.85546875" customWidth="1"/>
  </cols>
  <sheetData>
    <row r="1" spans="1:2">
      <c r="A1" s="42" t="s">
        <v>0</v>
      </c>
      <c r="B1" s="43"/>
    </row>
    <row r="2" spans="1:2">
      <c r="A2" s="44"/>
      <c r="B2" s="44"/>
    </row>
    <row r="3" spans="1:2">
      <c r="A3" s="41" t="s">
        <v>125</v>
      </c>
      <c r="B3" s="40" t="s">
        <v>121</v>
      </c>
    </row>
    <row r="4" spans="1:2">
      <c r="A4" s="3" t="s">
        <v>126</v>
      </c>
      <c r="B4" s="4" t="s">
        <v>124</v>
      </c>
    </row>
    <row r="5" spans="1:2">
      <c r="A5" s="41" t="s">
        <v>127</v>
      </c>
      <c r="B5" s="40" t="s">
        <v>122</v>
      </c>
    </row>
    <row r="6" spans="1:2">
      <c r="A6" s="3" t="s">
        <v>128</v>
      </c>
      <c r="B6" s="4" t="s">
        <v>123</v>
      </c>
    </row>
  </sheetData>
  <mergeCells count="1">
    <mergeCell ref="A1:B2"/>
  </mergeCells>
  <hyperlinks>
    <hyperlink ref="B3" location="'Andel almene boliger'!A1" display="Andel almene boliger" xr:uid="{4D498890-1DC5-4DE4-9E89-7EA4373CF7B9}"/>
    <hyperlink ref="B4" location="'Andel almene boliger kommune'!A1" display="'Andel almene boliger kommune'" xr:uid="{6AB5BAD2-A47D-4CFB-A355-3C68EEEF85A8}"/>
    <hyperlink ref="B5" location="Boligtype!A1" display="Boligtype!" xr:uid="{0013A2A2-978F-44D1-B40D-DCE0EA75256A}"/>
    <hyperlink ref="B6" location="Boligstr.!A1" display="Boligstr.!A1" xr:uid="{33F1C77B-A3DD-41FD-AC44-A752DF300DDF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EF93A-F79A-49CE-AC17-3BD959A00D43}">
  <sheetPr>
    <tabColor rgb="FF485FEB"/>
  </sheetPr>
  <dimension ref="A1:H28"/>
  <sheetViews>
    <sheetView zoomScale="85" zoomScaleNormal="85" workbookViewId="0">
      <selection activeCell="C28" sqref="C28"/>
    </sheetView>
  </sheetViews>
  <sheetFormatPr defaultColWidth="9" defaultRowHeight="15"/>
  <cols>
    <col min="1" max="1" width="94.5703125" style="1" bestFit="1" customWidth="1"/>
    <col min="2" max="2" width="36.42578125" style="1" customWidth="1"/>
    <col min="3" max="3" width="31.140625" style="1" customWidth="1"/>
    <col min="4" max="6" width="40.85546875" style="1" customWidth="1"/>
    <col min="7" max="16384" width="9" style="1"/>
  </cols>
  <sheetData>
    <row r="1" spans="1:8" ht="24">
      <c r="A1" s="45" t="s">
        <v>136</v>
      </c>
      <c r="B1" s="45"/>
      <c r="C1" s="45"/>
    </row>
    <row r="2" spans="1:8" ht="18.75">
      <c r="A2" s="46" t="s">
        <v>1</v>
      </c>
      <c r="B2" s="46"/>
      <c r="C2" s="46"/>
    </row>
    <row r="3" spans="1:8" ht="16.5">
      <c r="A3" s="31">
        <v>2024</v>
      </c>
      <c r="B3" s="33" t="s">
        <v>139</v>
      </c>
      <c r="C3" s="33" t="s">
        <v>140</v>
      </c>
      <c r="D3"/>
      <c r="E3"/>
      <c r="F3"/>
      <c r="G3"/>
      <c r="H3"/>
    </row>
    <row r="4" spans="1:8" ht="16.5">
      <c r="A4" s="10" t="s">
        <v>2</v>
      </c>
      <c r="B4" s="12">
        <v>1342874</v>
      </c>
      <c r="C4" s="12">
        <v>231665</v>
      </c>
      <c r="D4"/>
      <c r="E4"/>
      <c r="F4"/>
      <c r="G4"/>
      <c r="H4"/>
    </row>
    <row r="5" spans="1:8" ht="16.5">
      <c r="A5" s="10" t="s">
        <v>3</v>
      </c>
      <c r="B5" s="12">
        <v>0</v>
      </c>
      <c r="C5" s="12">
        <v>561969</v>
      </c>
      <c r="D5" s="2"/>
      <c r="G5"/>
      <c r="H5"/>
    </row>
    <row r="6" spans="1:8" ht="16.5">
      <c r="A6" s="10" t="s">
        <v>4</v>
      </c>
      <c r="B6" s="12">
        <v>0</v>
      </c>
      <c r="C6" s="12">
        <v>343164</v>
      </c>
      <c r="D6" s="3"/>
      <c r="G6"/>
      <c r="H6"/>
    </row>
    <row r="7" spans="1:8" ht="16.5">
      <c r="A7" s="10" t="s">
        <v>5</v>
      </c>
      <c r="B7" s="12">
        <v>0</v>
      </c>
      <c r="C7" s="12">
        <v>197407</v>
      </c>
      <c r="D7" s="3"/>
      <c r="G7"/>
      <c r="H7"/>
    </row>
    <row r="8" spans="1:8" ht="16.5">
      <c r="A8" s="10" t="s">
        <v>6</v>
      </c>
      <c r="B8" s="12">
        <v>0</v>
      </c>
      <c r="C8" s="12">
        <v>47586</v>
      </c>
      <c r="D8" s="3"/>
      <c r="G8"/>
      <c r="H8"/>
    </row>
    <row r="9" spans="1:8" ht="16.5">
      <c r="A9" s="10" t="s">
        <v>7</v>
      </c>
      <c r="B9" s="12">
        <v>0</v>
      </c>
      <c r="C9" s="12">
        <v>75624</v>
      </c>
      <c r="D9" s="3"/>
      <c r="G9"/>
      <c r="H9"/>
    </row>
    <row r="10" spans="1:8" ht="17.25" thickBot="1">
      <c r="A10" s="11" t="s">
        <v>120</v>
      </c>
      <c r="B10" s="29">
        <f>SUM(B4:B9)</f>
        <v>1342874</v>
      </c>
      <c r="C10" s="29">
        <f>SUM(C4:C9)</f>
        <v>1457415</v>
      </c>
      <c r="D10" s="3"/>
      <c r="G10"/>
      <c r="H10"/>
    </row>
    <row r="11" spans="1:8" ht="15.75" thickTop="1">
      <c r="A11" s="5"/>
      <c r="B11" s="28"/>
      <c r="C11" s="27"/>
      <c r="D11" s="3"/>
      <c r="G11"/>
      <c r="H11"/>
    </row>
    <row r="12" spans="1:8" ht="16.5">
      <c r="A12" s="31">
        <v>2024</v>
      </c>
      <c r="B12" s="32" t="s">
        <v>8</v>
      </c>
      <c r="C12" s="32" t="s">
        <v>9</v>
      </c>
      <c r="D12"/>
      <c r="G12"/>
      <c r="H12"/>
    </row>
    <row r="13" spans="1:8" ht="16.5">
      <c r="A13" s="13" t="s">
        <v>10</v>
      </c>
      <c r="B13" s="15">
        <f>B5+C5</f>
        <v>561969</v>
      </c>
      <c r="C13" s="16">
        <f>+B13/$B$18</f>
        <v>0.20068250098471979</v>
      </c>
      <c r="D13"/>
      <c r="E13"/>
      <c r="F13"/>
      <c r="G13"/>
      <c r="H13"/>
    </row>
    <row r="14" spans="1:8" ht="16.5">
      <c r="A14" s="13" t="s">
        <v>11</v>
      </c>
      <c r="B14" s="15">
        <f>C4+C6</f>
        <v>574829</v>
      </c>
      <c r="C14" s="16">
        <f t="shared" ref="C14:C17" si="0">+B14/$B$18</f>
        <v>0.20527488412803108</v>
      </c>
    </row>
    <row r="15" spans="1:8" ht="16.5">
      <c r="A15" s="13" t="s">
        <v>12</v>
      </c>
      <c r="B15" s="15">
        <f>B7+C7</f>
        <v>197407</v>
      </c>
      <c r="C15" s="16">
        <f t="shared" si="0"/>
        <v>7.0495223885820357E-2</v>
      </c>
    </row>
    <row r="16" spans="1:8" ht="16.5">
      <c r="A16" s="13" t="s">
        <v>13</v>
      </c>
      <c r="B16" s="15">
        <f>SUM(B8:C9)</f>
        <v>123210</v>
      </c>
      <c r="C16" s="16">
        <f t="shared" si="0"/>
        <v>4.3999030100107528E-2</v>
      </c>
    </row>
    <row r="17" spans="1:3" ht="16.5">
      <c r="A17" s="13" t="s">
        <v>14</v>
      </c>
      <c r="B17" s="15">
        <f>B4</f>
        <v>1342874</v>
      </c>
      <c r="C17" s="16">
        <f t="shared" si="0"/>
        <v>0.47954836090132125</v>
      </c>
    </row>
    <row r="18" spans="1:3" ht="17.25" thickBot="1">
      <c r="A18" s="14" t="s">
        <v>15</v>
      </c>
      <c r="B18" s="17">
        <f>SUM(B13:B17)</f>
        <v>2800289</v>
      </c>
      <c r="C18" s="30">
        <f>SUM(C13:C17)</f>
        <v>1</v>
      </c>
    </row>
    <row r="19" spans="1:3" ht="15.75" thickTop="1">
      <c r="A19" s="5"/>
      <c r="B19" s="5"/>
      <c r="C19" s="5"/>
    </row>
    <row r="20" spans="1:3">
      <c r="A20" s="5"/>
      <c r="B20" s="5"/>
      <c r="C20" s="5"/>
    </row>
    <row r="21" spans="1:3" ht="16.5">
      <c r="A21" s="31">
        <v>2024</v>
      </c>
      <c r="B21" s="33" t="s">
        <v>10</v>
      </c>
      <c r="C21" s="5"/>
    </row>
    <row r="22" spans="1:3" ht="16.5">
      <c r="A22" s="10" t="s">
        <v>1</v>
      </c>
      <c r="B22" s="12">
        <f>C5</f>
        <v>561969</v>
      </c>
      <c r="C22" s="5"/>
    </row>
    <row r="23" spans="1:3" ht="16.5">
      <c r="A23" s="10" t="s">
        <v>141</v>
      </c>
      <c r="B23" s="12">
        <v>28364</v>
      </c>
      <c r="C23" s="5"/>
    </row>
    <row r="24" spans="1:3" ht="16.5">
      <c r="A24" s="10" t="s">
        <v>133</v>
      </c>
      <c r="B24" s="39">
        <v>2602</v>
      </c>
      <c r="C24" s="5"/>
    </row>
    <row r="25" spans="1:3" ht="17.25" thickBot="1">
      <c r="A25" s="11" t="s">
        <v>120</v>
      </c>
      <c r="B25" s="18">
        <f>SUM(B22:B24)</f>
        <v>592935</v>
      </c>
      <c r="C25" s="5"/>
    </row>
    <row r="26" spans="1:3" ht="15.75" thickTop="1">
      <c r="A26" s="5"/>
      <c r="B26" s="5"/>
      <c r="C26" s="5"/>
    </row>
    <row r="27" spans="1:3">
      <c r="A27" s="9" t="s">
        <v>144</v>
      </c>
      <c r="B27" s="5"/>
      <c r="C27" s="5"/>
    </row>
    <row r="28" spans="1:3">
      <c r="A28" s="7"/>
      <c r="B28" s="7"/>
      <c r="C28" s="7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D306C-3F96-4855-9BCA-8C63735BAB04}">
  <sheetPr>
    <tabColor rgb="FF485FEB"/>
  </sheetPr>
  <dimension ref="A1:I103"/>
  <sheetViews>
    <sheetView topLeftCell="D75" zoomScale="81" zoomScaleNormal="100" workbookViewId="0">
      <selection activeCell="A3" sqref="A3:I101"/>
    </sheetView>
  </sheetViews>
  <sheetFormatPr defaultRowHeight="15" outlineLevelCol="1"/>
  <cols>
    <col min="1" max="1" width="26.140625" customWidth="1" outlineLevel="1"/>
    <col min="2" max="2" width="35" customWidth="1" outlineLevel="1"/>
    <col min="3" max="3" width="32" customWidth="1" outlineLevel="1"/>
    <col min="4" max="4" width="40.85546875" customWidth="1" outlineLevel="1"/>
    <col min="5" max="5" width="43.85546875" customWidth="1" outlineLevel="1"/>
    <col min="6" max="6" width="29" customWidth="1" outlineLevel="1"/>
    <col min="7" max="7" width="24.5703125" customWidth="1" outlineLevel="1"/>
    <col min="8" max="8" width="12.85546875" customWidth="1" outlineLevel="1"/>
    <col min="9" max="9" width="26.140625" bestFit="1" customWidth="1"/>
  </cols>
  <sheetData>
    <row r="1" spans="1:9" ht="24">
      <c r="A1" s="47" t="s">
        <v>143</v>
      </c>
      <c r="B1" s="47"/>
      <c r="C1" s="47"/>
      <c r="D1" s="47"/>
      <c r="E1" s="47"/>
      <c r="F1" s="47"/>
      <c r="G1" s="47"/>
      <c r="H1" s="47"/>
      <c r="I1" s="47"/>
    </row>
    <row r="2" spans="1:9" ht="16.5">
      <c r="A2" s="34" t="s">
        <v>119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115</v>
      </c>
      <c r="I2" s="33" t="s">
        <v>134</v>
      </c>
    </row>
    <row r="3" spans="1:9" ht="16.5">
      <c r="A3" s="10" t="s">
        <v>113</v>
      </c>
      <c r="B3" s="24">
        <v>4203</v>
      </c>
      <c r="C3" s="24">
        <v>6669</v>
      </c>
      <c r="D3" s="24">
        <v>522</v>
      </c>
      <c r="E3" s="24">
        <v>420</v>
      </c>
      <c r="F3" s="24">
        <v>170</v>
      </c>
      <c r="G3" s="24">
        <v>444</v>
      </c>
      <c r="H3" s="25">
        <f>SUM(B3:G3)</f>
        <v>12428</v>
      </c>
      <c r="I3" s="26">
        <f>C3/H3*100</f>
        <v>53.661087866108794</v>
      </c>
    </row>
    <row r="4" spans="1:9" ht="16.5">
      <c r="A4" s="10" t="s">
        <v>56</v>
      </c>
      <c r="B4" s="24">
        <v>7725</v>
      </c>
      <c r="C4" s="24">
        <v>1803</v>
      </c>
      <c r="D4" s="24">
        <v>399</v>
      </c>
      <c r="E4" s="24">
        <v>194</v>
      </c>
      <c r="F4" s="24">
        <v>188</v>
      </c>
      <c r="G4" s="24">
        <v>280</v>
      </c>
      <c r="H4" s="25">
        <f t="shared" ref="H4:H10" si="0">SUM(B4:G4)</f>
        <v>10589</v>
      </c>
      <c r="I4" s="26">
        <f t="shared" ref="I4:I10" si="1">C4/H4*100</f>
        <v>17.027103598073474</v>
      </c>
    </row>
    <row r="5" spans="1:9" ht="16.5">
      <c r="A5" s="10" t="s">
        <v>30</v>
      </c>
      <c r="B5" s="24">
        <v>13865</v>
      </c>
      <c r="C5" s="24">
        <v>1884</v>
      </c>
      <c r="D5" s="24">
        <v>2345</v>
      </c>
      <c r="E5" s="24">
        <v>420</v>
      </c>
      <c r="F5" s="24">
        <v>318</v>
      </c>
      <c r="G5" s="24">
        <v>210</v>
      </c>
      <c r="H5" s="25">
        <f t="shared" si="0"/>
        <v>19042</v>
      </c>
      <c r="I5" s="26">
        <f t="shared" si="1"/>
        <v>9.8939187060182761</v>
      </c>
    </row>
    <row r="6" spans="1:9" ht="16.5">
      <c r="A6" s="10" t="s">
        <v>111</v>
      </c>
      <c r="B6" s="24">
        <v>8419</v>
      </c>
      <c r="C6" s="24">
        <v>12908</v>
      </c>
      <c r="D6" s="24">
        <v>1575</v>
      </c>
      <c r="E6" s="24">
        <v>611</v>
      </c>
      <c r="F6" s="24">
        <v>75</v>
      </c>
      <c r="G6" s="24">
        <v>602</v>
      </c>
      <c r="H6" s="25">
        <f t="shared" si="0"/>
        <v>24190</v>
      </c>
      <c r="I6" s="26">
        <f t="shared" si="1"/>
        <v>53.36089293096321</v>
      </c>
    </row>
    <row r="7" spans="1:9" ht="16.5">
      <c r="A7" s="10" t="s">
        <v>81</v>
      </c>
      <c r="B7" s="24">
        <v>8224</v>
      </c>
      <c r="C7" s="24">
        <v>2470</v>
      </c>
      <c r="D7" s="24">
        <v>1054</v>
      </c>
      <c r="E7" s="24">
        <v>372</v>
      </c>
      <c r="F7" s="24">
        <v>218</v>
      </c>
      <c r="G7" s="24">
        <v>118</v>
      </c>
      <c r="H7" s="25">
        <f t="shared" si="0"/>
        <v>12456</v>
      </c>
      <c r="I7" s="26">
        <f t="shared" si="1"/>
        <v>19.829800899165061</v>
      </c>
    </row>
    <row r="8" spans="1:9" ht="16.5">
      <c r="A8" s="10" t="s">
        <v>41</v>
      </c>
      <c r="B8" s="24">
        <v>15063</v>
      </c>
      <c r="C8" s="24">
        <v>2409</v>
      </c>
      <c r="D8" s="24">
        <v>1149</v>
      </c>
      <c r="E8" s="24">
        <v>683</v>
      </c>
      <c r="F8" s="24">
        <v>506</v>
      </c>
      <c r="G8" s="24">
        <v>250</v>
      </c>
      <c r="H8" s="25">
        <f t="shared" si="0"/>
        <v>20060</v>
      </c>
      <c r="I8" s="26">
        <f t="shared" si="1"/>
        <v>12.008973080757727</v>
      </c>
    </row>
    <row r="9" spans="1:9" ht="16.5">
      <c r="A9" s="10" t="s">
        <v>114</v>
      </c>
      <c r="B9" s="24">
        <v>4827</v>
      </c>
      <c r="C9" s="24">
        <v>9945</v>
      </c>
      <c r="D9" s="24">
        <v>1159</v>
      </c>
      <c r="E9" s="24">
        <v>137</v>
      </c>
      <c r="F9" s="24">
        <v>362</v>
      </c>
      <c r="G9" s="24">
        <v>727</v>
      </c>
      <c r="H9" s="25">
        <f t="shared" si="0"/>
        <v>17157</v>
      </c>
      <c r="I9" s="26">
        <f t="shared" si="1"/>
        <v>57.964679139709737</v>
      </c>
    </row>
    <row r="10" spans="1:9" ht="16.5">
      <c r="A10" s="10" t="s">
        <v>45</v>
      </c>
      <c r="B10" s="24">
        <v>12048</v>
      </c>
      <c r="C10" s="24">
        <v>2111</v>
      </c>
      <c r="D10" s="24">
        <v>1557</v>
      </c>
      <c r="E10" s="24">
        <v>562</v>
      </c>
      <c r="F10" s="24">
        <v>149</v>
      </c>
      <c r="G10" s="24">
        <v>335</v>
      </c>
      <c r="H10" s="25">
        <f t="shared" si="0"/>
        <v>16762</v>
      </c>
      <c r="I10" s="26">
        <f t="shared" si="1"/>
        <v>12.593962534303781</v>
      </c>
    </row>
    <row r="11" spans="1:9" ht="16.5">
      <c r="A11" s="10" t="s">
        <v>16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5">
        <f t="shared" ref="H11:H67" si="2">SUM(B11:G11)</f>
        <v>0</v>
      </c>
      <c r="I11" s="26"/>
    </row>
    <row r="12" spans="1:9" ht="16.5">
      <c r="A12" s="10" t="s">
        <v>61</v>
      </c>
      <c r="B12" s="24">
        <v>4617</v>
      </c>
      <c r="C12" s="24">
        <v>923</v>
      </c>
      <c r="D12" s="24">
        <v>156</v>
      </c>
      <c r="E12" s="24">
        <v>214</v>
      </c>
      <c r="F12" s="24">
        <v>130</v>
      </c>
      <c r="G12" s="24">
        <v>14</v>
      </c>
      <c r="H12" s="25">
        <f>SUM(B12:G12)</f>
        <v>6054</v>
      </c>
      <c r="I12" s="26">
        <f>C12/H12*100</f>
        <v>15.246118268913115</v>
      </c>
    </row>
    <row r="13" spans="1:9" ht="16.5">
      <c r="A13" s="10" t="s">
        <v>50</v>
      </c>
      <c r="B13" s="24">
        <v>13756</v>
      </c>
      <c r="C13" s="24">
        <v>2397</v>
      </c>
      <c r="D13" s="24">
        <v>1019</v>
      </c>
      <c r="E13" s="24">
        <v>590</v>
      </c>
      <c r="F13" s="24">
        <v>123</v>
      </c>
      <c r="G13" s="24">
        <v>324</v>
      </c>
      <c r="H13" s="25">
        <f t="shared" si="2"/>
        <v>18209</v>
      </c>
      <c r="I13" s="26">
        <f t="shared" ref="I13:I67" si="3">C13/H13*100</f>
        <v>13.163820088966993</v>
      </c>
    </row>
    <row r="14" spans="1:9" ht="16.5">
      <c r="A14" s="10" t="s">
        <v>95</v>
      </c>
      <c r="B14" s="24">
        <v>31764</v>
      </c>
      <c r="C14" s="24">
        <v>14602</v>
      </c>
      <c r="D14" s="24">
        <v>5537</v>
      </c>
      <c r="E14" s="24">
        <v>2121</v>
      </c>
      <c r="F14" s="24">
        <v>1671</v>
      </c>
      <c r="G14" s="24">
        <v>562</v>
      </c>
      <c r="H14" s="25">
        <f t="shared" si="2"/>
        <v>56257</v>
      </c>
      <c r="I14" s="26">
        <f t="shared" si="3"/>
        <v>25.955881045914285</v>
      </c>
    </row>
    <row r="15" spans="1:9" ht="16.5">
      <c r="A15" s="10" t="s">
        <v>28</v>
      </c>
      <c r="B15" s="24">
        <v>1363</v>
      </c>
      <c r="C15" s="24">
        <v>151</v>
      </c>
      <c r="D15" s="24">
        <v>44</v>
      </c>
      <c r="E15" s="24">
        <v>80</v>
      </c>
      <c r="F15" s="24">
        <v>3</v>
      </c>
      <c r="G15" s="24">
        <v>70</v>
      </c>
      <c r="H15" s="25">
        <f t="shared" si="2"/>
        <v>1711</v>
      </c>
      <c r="I15" s="26">
        <f t="shared" si="3"/>
        <v>8.8252483927527763</v>
      </c>
    </row>
    <row r="16" spans="1:9" ht="16.5">
      <c r="A16" s="10" t="s">
        <v>39</v>
      </c>
      <c r="B16" s="24">
        <v>15680</v>
      </c>
      <c r="C16" s="24">
        <v>2052</v>
      </c>
      <c r="D16" s="24">
        <v>1455</v>
      </c>
      <c r="E16" s="24">
        <v>926</v>
      </c>
      <c r="F16" s="24">
        <v>440</v>
      </c>
      <c r="G16" s="24">
        <v>108</v>
      </c>
      <c r="H16" s="25">
        <f t="shared" si="2"/>
        <v>20661</v>
      </c>
      <c r="I16" s="26">
        <f t="shared" si="3"/>
        <v>9.9317554813416589</v>
      </c>
    </row>
    <row r="17" spans="1:9" ht="16.5">
      <c r="A17" s="10" t="s">
        <v>46</v>
      </c>
      <c r="B17" s="24">
        <v>11704</v>
      </c>
      <c r="C17" s="24">
        <v>2137</v>
      </c>
      <c r="D17" s="24">
        <v>1706</v>
      </c>
      <c r="E17" s="24">
        <v>674</v>
      </c>
      <c r="F17" s="24">
        <v>280</v>
      </c>
      <c r="G17" s="24">
        <v>590</v>
      </c>
      <c r="H17" s="25">
        <f t="shared" si="2"/>
        <v>17091</v>
      </c>
      <c r="I17" s="26">
        <f t="shared" si="3"/>
        <v>12.503656895442045</v>
      </c>
    </row>
    <row r="18" spans="1:9" ht="16.5">
      <c r="A18" s="10" t="s">
        <v>102</v>
      </c>
      <c r="B18" s="24">
        <v>11070</v>
      </c>
      <c r="C18" s="24">
        <v>5056</v>
      </c>
      <c r="D18" s="24">
        <v>955</v>
      </c>
      <c r="E18" s="24">
        <v>679</v>
      </c>
      <c r="F18" s="24">
        <v>27</v>
      </c>
      <c r="G18" s="24">
        <v>333</v>
      </c>
      <c r="H18" s="25">
        <f t="shared" si="2"/>
        <v>18120</v>
      </c>
      <c r="I18" s="26">
        <f t="shared" si="3"/>
        <v>27.902869757174393</v>
      </c>
    </row>
    <row r="19" spans="1:9" ht="16.5">
      <c r="A19" s="10" t="s">
        <v>99</v>
      </c>
      <c r="B19" s="24">
        <v>13689</v>
      </c>
      <c r="C19" s="24">
        <v>6977</v>
      </c>
      <c r="D19" s="24">
        <v>3491</v>
      </c>
      <c r="E19" s="24">
        <v>567</v>
      </c>
      <c r="F19" s="24">
        <v>422</v>
      </c>
      <c r="G19" s="24">
        <v>538</v>
      </c>
      <c r="H19" s="25">
        <f t="shared" si="2"/>
        <v>25684</v>
      </c>
      <c r="I19" s="26">
        <f t="shared" si="3"/>
        <v>27.164771842392149</v>
      </c>
    </row>
    <row r="20" spans="1:9" ht="16.5">
      <c r="A20" s="10" t="s">
        <v>34</v>
      </c>
      <c r="B20" s="24">
        <v>17257</v>
      </c>
      <c r="C20" s="24">
        <v>5947</v>
      </c>
      <c r="D20" s="24">
        <v>9110</v>
      </c>
      <c r="E20" s="24">
        <v>14367</v>
      </c>
      <c r="F20" s="24">
        <v>1303</v>
      </c>
      <c r="G20" s="24">
        <v>6212</v>
      </c>
      <c r="H20" s="25">
        <f t="shared" si="2"/>
        <v>54196</v>
      </c>
      <c r="I20" s="26">
        <f t="shared" si="3"/>
        <v>10.973134548675178</v>
      </c>
    </row>
    <row r="21" spans="1:9" ht="16.5">
      <c r="A21" s="10" t="s">
        <v>91</v>
      </c>
      <c r="B21" s="24">
        <v>18841</v>
      </c>
      <c r="C21" s="24">
        <v>7039</v>
      </c>
      <c r="D21" s="24">
        <v>2306</v>
      </c>
      <c r="E21" s="24">
        <v>905</v>
      </c>
      <c r="F21" s="24">
        <v>99</v>
      </c>
      <c r="G21" s="24">
        <v>275</v>
      </c>
      <c r="H21" s="25">
        <f t="shared" si="2"/>
        <v>29465</v>
      </c>
      <c r="I21" s="26">
        <f t="shared" si="3"/>
        <v>23.889360257933141</v>
      </c>
    </row>
    <row r="22" spans="1:9" ht="16.5">
      <c r="A22" s="10" t="s">
        <v>70</v>
      </c>
      <c r="B22" s="24">
        <v>13998</v>
      </c>
      <c r="C22" s="24">
        <v>3156</v>
      </c>
      <c r="D22" s="24">
        <v>2043</v>
      </c>
      <c r="E22" s="24">
        <v>781</v>
      </c>
      <c r="F22" s="24">
        <v>320</v>
      </c>
      <c r="G22" s="24">
        <v>428</v>
      </c>
      <c r="H22" s="25">
        <f t="shared" si="2"/>
        <v>20726</v>
      </c>
      <c r="I22" s="26">
        <f t="shared" si="3"/>
        <v>15.227250796101515</v>
      </c>
    </row>
    <row r="23" spans="1:9" ht="16.5">
      <c r="A23" s="10" t="s">
        <v>100</v>
      </c>
      <c r="B23" s="24">
        <v>11178</v>
      </c>
      <c r="C23" s="24">
        <v>4835</v>
      </c>
      <c r="D23" s="24">
        <v>895</v>
      </c>
      <c r="E23" s="24">
        <v>379</v>
      </c>
      <c r="F23" s="24">
        <v>64</v>
      </c>
      <c r="G23" s="24">
        <v>386</v>
      </c>
      <c r="H23" s="25">
        <f t="shared" si="2"/>
        <v>17737</v>
      </c>
      <c r="I23" s="26">
        <f t="shared" si="3"/>
        <v>27.259401251620908</v>
      </c>
    </row>
    <row r="24" spans="1:9" ht="16.5">
      <c r="A24" s="10" t="s">
        <v>40</v>
      </c>
      <c r="B24" s="24">
        <v>17967</v>
      </c>
      <c r="C24" s="24">
        <v>2623</v>
      </c>
      <c r="D24" s="24">
        <v>2400</v>
      </c>
      <c r="E24" s="24">
        <v>532</v>
      </c>
      <c r="F24" s="24">
        <v>171</v>
      </c>
      <c r="G24" s="24">
        <v>374</v>
      </c>
      <c r="H24" s="25">
        <f t="shared" si="2"/>
        <v>24067</v>
      </c>
      <c r="I24" s="26">
        <f t="shared" si="3"/>
        <v>10.898741014667387</v>
      </c>
    </row>
    <row r="25" spans="1:9" ht="16.5">
      <c r="A25" s="10" t="s">
        <v>17</v>
      </c>
      <c r="B25" s="24">
        <v>21830</v>
      </c>
      <c r="C25" s="24">
        <v>1486</v>
      </c>
      <c r="D25" s="24">
        <v>3126</v>
      </c>
      <c r="E25" s="24">
        <v>3952</v>
      </c>
      <c r="F25" s="24">
        <v>1524</v>
      </c>
      <c r="G25" s="24">
        <v>1554</v>
      </c>
      <c r="H25" s="25">
        <f t="shared" si="2"/>
        <v>33472</v>
      </c>
      <c r="I25" s="26">
        <f t="shared" si="3"/>
        <v>4.43953154875717</v>
      </c>
    </row>
    <row r="26" spans="1:9" ht="16.5">
      <c r="A26" s="10" t="s">
        <v>106</v>
      </c>
      <c r="B26" s="24">
        <v>13853</v>
      </c>
      <c r="C26" s="24">
        <v>11515</v>
      </c>
      <c r="D26" s="24">
        <v>2787</v>
      </c>
      <c r="E26" s="24">
        <v>1932</v>
      </c>
      <c r="F26" s="24">
        <v>795</v>
      </c>
      <c r="G26" s="24">
        <v>1426</v>
      </c>
      <c r="H26" s="25">
        <f t="shared" si="2"/>
        <v>32308</v>
      </c>
      <c r="I26" s="26">
        <f t="shared" si="3"/>
        <v>35.641327225454994</v>
      </c>
    </row>
    <row r="27" spans="1:9" ht="16.5">
      <c r="A27" s="10" t="s">
        <v>107</v>
      </c>
      <c r="B27" s="24">
        <v>4456</v>
      </c>
      <c r="C27" s="24">
        <v>4231</v>
      </c>
      <c r="D27" s="24">
        <v>822</v>
      </c>
      <c r="E27" s="24">
        <v>964</v>
      </c>
      <c r="F27" s="24">
        <v>321</v>
      </c>
      <c r="G27" s="24">
        <v>174</v>
      </c>
      <c r="H27" s="25">
        <f t="shared" si="2"/>
        <v>10968</v>
      </c>
      <c r="I27" s="26">
        <f t="shared" si="3"/>
        <v>38.575857038657915</v>
      </c>
    </row>
    <row r="28" spans="1:9" ht="16.5">
      <c r="A28" s="10" t="s">
        <v>101</v>
      </c>
      <c r="B28" s="24">
        <v>13778</v>
      </c>
      <c r="C28" s="24">
        <v>5965</v>
      </c>
      <c r="D28" s="24">
        <v>1141</v>
      </c>
      <c r="E28" s="24">
        <v>466</v>
      </c>
      <c r="F28" s="24">
        <v>275</v>
      </c>
      <c r="G28" s="24">
        <v>122</v>
      </c>
      <c r="H28" s="25">
        <f t="shared" si="2"/>
        <v>21747</v>
      </c>
      <c r="I28" s="26">
        <f t="shared" si="3"/>
        <v>27.42907067641514</v>
      </c>
    </row>
    <row r="29" spans="1:9" ht="16.5">
      <c r="A29" s="10" t="s">
        <v>23</v>
      </c>
      <c r="B29" s="24">
        <v>14739</v>
      </c>
      <c r="C29" s="24">
        <v>1432</v>
      </c>
      <c r="D29" s="24">
        <v>1508</v>
      </c>
      <c r="E29" s="24">
        <v>411</v>
      </c>
      <c r="F29" s="24">
        <v>263</v>
      </c>
      <c r="G29" s="24">
        <v>137</v>
      </c>
      <c r="H29" s="25">
        <f t="shared" si="2"/>
        <v>18490</v>
      </c>
      <c r="I29" s="26">
        <f t="shared" si="3"/>
        <v>7.7447268793942676</v>
      </c>
    </row>
    <row r="30" spans="1:9" ht="16.5">
      <c r="A30" s="10" t="s">
        <v>59</v>
      </c>
      <c r="B30" s="24">
        <v>21394</v>
      </c>
      <c r="C30" s="24">
        <v>4543</v>
      </c>
      <c r="D30" s="24">
        <v>2446</v>
      </c>
      <c r="E30" s="24">
        <v>784</v>
      </c>
      <c r="F30" s="24">
        <v>487</v>
      </c>
      <c r="G30" s="24">
        <v>581</v>
      </c>
      <c r="H30" s="25">
        <f t="shared" si="2"/>
        <v>30235</v>
      </c>
      <c r="I30" s="26">
        <f t="shared" si="3"/>
        <v>15.025632545063669</v>
      </c>
    </row>
    <row r="31" spans="1:9" ht="16.5">
      <c r="A31" s="10" t="s">
        <v>85</v>
      </c>
      <c r="B31" s="24">
        <v>17117</v>
      </c>
      <c r="C31" s="24">
        <v>5178</v>
      </c>
      <c r="D31" s="24">
        <v>3009</v>
      </c>
      <c r="E31" s="24">
        <v>652</v>
      </c>
      <c r="F31" s="24">
        <v>301</v>
      </c>
      <c r="G31" s="24">
        <v>243</v>
      </c>
      <c r="H31" s="25">
        <f t="shared" si="2"/>
        <v>26500</v>
      </c>
      <c r="I31" s="26">
        <f t="shared" si="3"/>
        <v>19.539622641509432</v>
      </c>
    </row>
    <row r="32" spans="1:9" ht="16.5">
      <c r="A32" s="10" t="s">
        <v>60</v>
      </c>
      <c r="B32" s="24">
        <v>10436</v>
      </c>
      <c r="C32" s="24">
        <v>2314</v>
      </c>
      <c r="D32" s="24">
        <v>924</v>
      </c>
      <c r="E32" s="24">
        <v>495</v>
      </c>
      <c r="F32" s="24">
        <v>94</v>
      </c>
      <c r="G32" s="24">
        <v>149</v>
      </c>
      <c r="H32" s="25">
        <f t="shared" si="2"/>
        <v>14412</v>
      </c>
      <c r="I32" s="26">
        <f t="shared" si="3"/>
        <v>16.056064390785458</v>
      </c>
    </row>
    <row r="33" spans="1:9" ht="16.5">
      <c r="A33" s="10" t="s">
        <v>31</v>
      </c>
      <c r="B33" s="24">
        <v>15826</v>
      </c>
      <c r="C33" s="24">
        <v>2011</v>
      </c>
      <c r="D33" s="24">
        <v>2173</v>
      </c>
      <c r="E33" s="24">
        <v>622</v>
      </c>
      <c r="F33" s="24">
        <v>137</v>
      </c>
      <c r="G33" s="24">
        <v>138</v>
      </c>
      <c r="H33" s="25">
        <f t="shared" si="2"/>
        <v>20907</v>
      </c>
      <c r="I33" s="26">
        <f t="shared" si="3"/>
        <v>9.6187879657530964</v>
      </c>
    </row>
    <row r="34" spans="1:9" ht="16.5">
      <c r="A34" s="10" t="s">
        <v>104</v>
      </c>
      <c r="B34" s="24">
        <v>16972</v>
      </c>
      <c r="C34" s="24">
        <v>8685</v>
      </c>
      <c r="D34" s="24">
        <v>2767</v>
      </c>
      <c r="E34" s="24">
        <v>1132</v>
      </c>
      <c r="F34" s="24">
        <v>132</v>
      </c>
      <c r="G34" s="24">
        <v>336</v>
      </c>
      <c r="H34" s="25">
        <f t="shared" si="2"/>
        <v>30024</v>
      </c>
      <c r="I34" s="26">
        <f t="shared" si="3"/>
        <v>28.926858513189448</v>
      </c>
    </row>
    <row r="35" spans="1:9" ht="16.5">
      <c r="A35" s="10" t="s">
        <v>112</v>
      </c>
      <c r="B35" s="24">
        <v>4506</v>
      </c>
      <c r="C35" s="24">
        <v>7779</v>
      </c>
      <c r="D35" s="24">
        <v>617</v>
      </c>
      <c r="E35" s="24">
        <v>431</v>
      </c>
      <c r="F35" s="24">
        <v>59</v>
      </c>
      <c r="G35" s="24">
        <v>346</v>
      </c>
      <c r="H35" s="25">
        <f t="shared" si="2"/>
        <v>13738</v>
      </c>
      <c r="I35" s="26">
        <f t="shared" si="3"/>
        <v>56.623962731110787</v>
      </c>
    </row>
    <row r="36" spans="1:9" ht="16.5">
      <c r="A36" s="10" t="s">
        <v>77</v>
      </c>
      <c r="B36" s="24">
        <v>26820</v>
      </c>
      <c r="C36" s="24">
        <v>6937</v>
      </c>
      <c r="D36" s="24">
        <v>5222</v>
      </c>
      <c r="E36" s="24">
        <v>852</v>
      </c>
      <c r="F36" s="24">
        <v>969</v>
      </c>
      <c r="G36" s="24">
        <v>515</v>
      </c>
      <c r="H36" s="25">
        <f t="shared" si="2"/>
        <v>41315</v>
      </c>
      <c r="I36" s="26">
        <f t="shared" si="3"/>
        <v>16.790511920609948</v>
      </c>
    </row>
    <row r="37" spans="1:9" ht="16.5">
      <c r="A37" s="10" t="s">
        <v>73</v>
      </c>
      <c r="B37" s="24">
        <v>14021</v>
      </c>
      <c r="C37" s="24">
        <v>4050</v>
      </c>
      <c r="D37" s="24">
        <v>3532</v>
      </c>
      <c r="E37" s="24">
        <v>723</v>
      </c>
      <c r="F37" s="24">
        <v>252</v>
      </c>
      <c r="G37" s="24">
        <v>1333</v>
      </c>
      <c r="H37" s="25">
        <f t="shared" si="2"/>
        <v>23911</v>
      </c>
      <c r="I37" s="26">
        <f t="shared" si="3"/>
        <v>16.93781104930785</v>
      </c>
    </row>
    <row r="38" spans="1:9" ht="16.5">
      <c r="A38" s="10" t="s">
        <v>53</v>
      </c>
      <c r="B38" s="24">
        <v>22226</v>
      </c>
      <c r="C38" s="24">
        <v>4349</v>
      </c>
      <c r="D38" s="24">
        <v>2705</v>
      </c>
      <c r="E38" s="24">
        <v>909</v>
      </c>
      <c r="F38" s="24">
        <v>568</v>
      </c>
      <c r="G38" s="24">
        <v>221</v>
      </c>
      <c r="H38" s="25">
        <f t="shared" si="2"/>
        <v>30978</v>
      </c>
      <c r="I38" s="26">
        <f t="shared" si="3"/>
        <v>14.038995416101749</v>
      </c>
    </row>
    <row r="39" spans="1:9" ht="16.5">
      <c r="A39" s="10" t="s">
        <v>87</v>
      </c>
      <c r="B39" s="24">
        <v>20870</v>
      </c>
      <c r="C39" s="24">
        <v>7002</v>
      </c>
      <c r="D39" s="24">
        <v>3173</v>
      </c>
      <c r="E39" s="24">
        <v>1786</v>
      </c>
      <c r="F39" s="24">
        <v>483</v>
      </c>
      <c r="G39" s="24">
        <v>467</v>
      </c>
      <c r="H39" s="25">
        <f t="shared" si="2"/>
        <v>33781</v>
      </c>
      <c r="I39" s="26">
        <f t="shared" si="3"/>
        <v>20.727627956543621</v>
      </c>
    </row>
    <row r="40" spans="1:9" ht="16.5">
      <c r="A40" s="10" t="s">
        <v>80</v>
      </c>
      <c r="B40" s="24">
        <v>18784</v>
      </c>
      <c r="C40" s="24">
        <v>5139</v>
      </c>
      <c r="D40" s="24">
        <v>2158</v>
      </c>
      <c r="E40" s="24">
        <v>584</v>
      </c>
      <c r="F40" s="24">
        <v>470</v>
      </c>
      <c r="G40" s="24">
        <v>174</v>
      </c>
      <c r="H40" s="25">
        <f t="shared" si="2"/>
        <v>27309</v>
      </c>
      <c r="I40" s="26">
        <f t="shared" si="3"/>
        <v>18.817972097110843</v>
      </c>
    </row>
    <row r="41" spans="1:9" ht="16.5">
      <c r="A41" s="10" t="s">
        <v>68</v>
      </c>
      <c r="B41" s="24">
        <v>25787</v>
      </c>
      <c r="C41" s="24">
        <v>7502</v>
      </c>
      <c r="D41" s="24">
        <v>8553</v>
      </c>
      <c r="E41" s="24">
        <v>1437</v>
      </c>
      <c r="F41" s="24">
        <v>444</v>
      </c>
      <c r="G41" s="24">
        <v>946</v>
      </c>
      <c r="H41" s="25">
        <f t="shared" si="2"/>
        <v>44669</v>
      </c>
      <c r="I41" s="26">
        <f t="shared" si="3"/>
        <v>16.794645055855291</v>
      </c>
    </row>
    <row r="42" spans="1:9" ht="16.5">
      <c r="A42" s="10" t="s">
        <v>108</v>
      </c>
      <c r="B42" s="24">
        <v>9892</v>
      </c>
      <c r="C42" s="24">
        <v>9472</v>
      </c>
      <c r="D42" s="24">
        <v>750</v>
      </c>
      <c r="E42" s="24">
        <v>2489</v>
      </c>
      <c r="F42" s="24">
        <v>211</v>
      </c>
      <c r="G42" s="24">
        <v>1223</v>
      </c>
      <c r="H42" s="25">
        <f t="shared" si="2"/>
        <v>24037</v>
      </c>
      <c r="I42" s="26">
        <f t="shared" si="3"/>
        <v>39.40591587968548</v>
      </c>
    </row>
    <row r="43" spans="1:9" ht="16.5">
      <c r="A43" s="10" t="s">
        <v>96</v>
      </c>
      <c r="B43" s="24">
        <v>13014</v>
      </c>
      <c r="C43" s="24">
        <v>5537</v>
      </c>
      <c r="D43" s="24">
        <v>3503</v>
      </c>
      <c r="E43" s="24">
        <v>1437</v>
      </c>
      <c r="F43" s="24">
        <v>309</v>
      </c>
      <c r="G43" s="24">
        <v>221</v>
      </c>
      <c r="H43" s="25">
        <f t="shared" si="2"/>
        <v>24021</v>
      </c>
      <c r="I43" s="26">
        <f t="shared" si="3"/>
        <v>23.050664002331295</v>
      </c>
    </row>
    <row r="44" spans="1:9" ht="16.5">
      <c r="A44" s="10" t="s">
        <v>86</v>
      </c>
      <c r="B44" s="24">
        <v>7459</v>
      </c>
      <c r="C44" s="24">
        <v>2198</v>
      </c>
      <c r="D44" s="24">
        <v>841</v>
      </c>
      <c r="E44" s="24">
        <v>709</v>
      </c>
      <c r="F44" s="24">
        <v>69</v>
      </c>
      <c r="G44" s="24">
        <v>169</v>
      </c>
      <c r="H44" s="25">
        <f t="shared" si="2"/>
        <v>11445</v>
      </c>
      <c r="I44" s="26">
        <f t="shared" si="3"/>
        <v>19.204892966360855</v>
      </c>
    </row>
    <row r="45" spans="1:9" ht="16.5">
      <c r="A45" s="10" t="s">
        <v>54</v>
      </c>
      <c r="B45" s="24">
        <v>13132</v>
      </c>
      <c r="C45" s="24">
        <v>2621</v>
      </c>
      <c r="D45" s="24">
        <v>2018</v>
      </c>
      <c r="E45" s="24">
        <v>572</v>
      </c>
      <c r="F45" s="24">
        <v>246</v>
      </c>
      <c r="G45" s="24">
        <v>236</v>
      </c>
      <c r="H45" s="25">
        <f t="shared" si="2"/>
        <v>18825</v>
      </c>
      <c r="I45" s="26">
        <f t="shared" si="3"/>
        <v>13.922974767596283</v>
      </c>
    </row>
    <row r="46" spans="1:9" ht="16.5">
      <c r="A46" s="10" t="s">
        <v>110</v>
      </c>
      <c r="B46" s="24">
        <v>4064</v>
      </c>
      <c r="C46" s="24">
        <v>4668</v>
      </c>
      <c r="D46" s="24">
        <v>138</v>
      </c>
      <c r="E46" s="24">
        <v>212</v>
      </c>
      <c r="F46" s="24">
        <v>308</v>
      </c>
      <c r="G46" s="24">
        <v>314</v>
      </c>
      <c r="H46" s="25">
        <f t="shared" si="2"/>
        <v>9704</v>
      </c>
      <c r="I46" s="26">
        <f t="shared" si="3"/>
        <v>48.103874690849139</v>
      </c>
    </row>
    <row r="47" spans="1:9" ht="16.5">
      <c r="A47" s="10" t="s">
        <v>25</v>
      </c>
      <c r="B47" s="24">
        <v>14344</v>
      </c>
      <c r="C47" s="24">
        <v>1577</v>
      </c>
      <c r="D47" s="24">
        <v>1033</v>
      </c>
      <c r="E47" s="24">
        <v>458</v>
      </c>
      <c r="F47" s="24">
        <v>337</v>
      </c>
      <c r="G47" s="24">
        <v>139</v>
      </c>
      <c r="H47" s="25">
        <f t="shared" si="2"/>
        <v>17888</v>
      </c>
      <c r="I47" s="26">
        <f t="shared" si="3"/>
        <v>8.8159660107334528</v>
      </c>
    </row>
    <row r="48" spans="1:9" ht="16.5">
      <c r="A48" s="10" t="s">
        <v>67</v>
      </c>
      <c r="B48" s="24">
        <v>16308</v>
      </c>
      <c r="C48" s="24">
        <v>3871</v>
      </c>
      <c r="D48" s="24">
        <v>1995</v>
      </c>
      <c r="E48" s="24">
        <v>923</v>
      </c>
      <c r="F48" s="24">
        <v>255</v>
      </c>
      <c r="G48" s="24">
        <v>195</v>
      </c>
      <c r="H48" s="25">
        <f t="shared" si="2"/>
        <v>23547</v>
      </c>
      <c r="I48" s="26">
        <f t="shared" si="3"/>
        <v>16.439461502526861</v>
      </c>
    </row>
    <row r="49" spans="1:9" ht="16.5">
      <c r="A49" s="10" t="s">
        <v>48</v>
      </c>
      <c r="B49" s="24">
        <v>7322</v>
      </c>
      <c r="C49" s="24">
        <v>1437</v>
      </c>
      <c r="D49" s="24">
        <v>1288</v>
      </c>
      <c r="E49" s="24">
        <v>745</v>
      </c>
      <c r="F49" s="24">
        <v>376</v>
      </c>
      <c r="G49" s="24">
        <v>166</v>
      </c>
      <c r="H49" s="25">
        <f t="shared" si="2"/>
        <v>11334</v>
      </c>
      <c r="I49" s="26">
        <f t="shared" si="3"/>
        <v>12.678665960825834</v>
      </c>
    </row>
    <row r="50" spans="1:9" ht="16.5">
      <c r="A50" s="10" t="s">
        <v>89</v>
      </c>
      <c r="B50" s="24">
        <v>25759</v>
      </c>
      <c r="C50" s="24">
        <v>9172</v>
      </c>
      <c r="D50" s="24">
        <v>6939</v>
      </c>
      <c r="E50" s="24">
        <v>1295</v>
      </c>
      <c r="F50" s="24">
        <v>511</v>
      </c>
      <c r="G50" s="24">
        <v>557</v>
      </c>
      <c r="H50" s="25">
        <f t="shared" si="2"/>
        <v>44233</v>
      </c>
      <c r="I50" s="26">
        <f t="shared" si="3"/>
        <v>20.735649854181268</v>
      </c>
    </row>
    <row r="51" spans="1:9" ht="16.5">
      <c r="A51" s="10" t="s">
        <v>83</v>
      </c>
      <c r="B51" s="24">
        <v>86292</v>
      </c>
      <c r="C51" s="24">
        <v>62391</v>
      </c>
      <c r="D51" s="24">
        <v>58143</v>
      </c>
      <c r="E51" s="24">
        <v>94234</v>
      </c>
      <c r="F51" s="24">
        <v>2705</v>
      </c>
      <c r="G51" s="24">
        <v>18839</v>
      </c>
      <c r="H51" s="25">
        <f t="shared" si="2"/>
        <v>322604</v>
      </c>
      <c r="I51" s="26">
        <f t="shared" si="3"/>
        <v>19.339809797770641</v>
      </c>
    </row>
    <row r="52" spans="1:9" ht="16.5">
      <c r="A52" s="10" t="s">
        <v>103</v>
      </c>
      <c r="B52" s="24">
        <v>15806</v>
      </c>
      <c r="C52" s="24">
        <v>7673</v>
      </c>
      <c r="D52" s="24">
        <v>2014</v>
      </c>
      <c r="E52" s="24">
        <v>1111</v>
      </c>
      <c r="F52" s="24">
        <v>583</v>
      </c>
      <c r="G52" s="24">
        <v>247</v>
      </c>
      <c r="H52" s="25">
        <f t="shared" si="2"/>
        <v>27434</v>
      </c>
      <c r="I52" s="26">
        <f t="shared" si="3"/>
        <v>27.968943646569951</v>
      </c>
    </row>
    <row r="53" spans="1:9" ht="16.5">
      <c r="A53" s="10" t="s">
        <v>29</v>
      </c>
      <c r="B53" s="24">
        <v>4850</v>
      </c>
      <c r="C53" s="24">
        <v>655</v>
      </c>
      <c r="D53" s="24">
        <v>616</v>
      </c>
      <c r="E53" s="24">
        <v>184</v>
      </c>
      <c r="F53" s="24">
        <v>126</v>
      </c>
      <c r="G53" s="24">
        <v>81</v>
      </c>
      <c r="H53" s="25">
        <f t="shared" si="2"/>
        <v>6512</v>
      </c>
      <c r="I53" s="26">
        <f t="shared" si="3"/>
        <v>10.058353808353807</v>
      </c>
    </row>
    <row r="54" spans="1:9" ht="16.5">
      <c r="A54" s="10" t="s">
        <v>21</v>
      </c>
      <c r="B54" s="24">
        <v>9683</v>
      </c>
      <c r="C54" s="24">
        <v>767</v>
      </c>
      <c r="D54" s="24">
        <v>468</v>
      </c>
      <c r="E54" s="24">
        <v>328</v>
      </c>
      <c r="F54" s="24">
        <v>405</v>
      </c>
      <c r="G54" s="24">
        <v>238</v>
      </c>
      <c r="H54" s="25">
        <f t="shared" si="2"/>
        <v>11889</v>
      </c>
      <c r="I54" s="26">
        <f t="shared" si="3"/>
        <v>6.4513415762469508</v>
      </c>
    </row>
    <row r="55" spans="1:9" ht="16.5">
      <c r="A55" s="10" t="s">
        <v>26</v>
      </c>
      <c r="B55" s="24">
        <v>7234</v>
      </c>
      <c r="C55" s="24">
        <v>731</v>
      </c>
      <c r="D55" s="24">
        <v>556</v>
      </c>
      <c r="E55" s="24">
        <v>203</v>
      </c>
      <c r="F55" s="24">
        <v>337</v>
      </c>
      <c r="G55" s="24">
        <v>155</v>
      </c>
      <c r="H55" s="25">
        <f t="shared" si="2"/>
        <v>9216</v>
      </c>
      <c r="I55" s="26">
        <f t="shared" si="3"/>
        <v>7.9318576388888893</v>
      </c>
    </row>
    <row r="56" spans="1:9" ht="16.5">
      <c r="A56" s="10" t="s">
        <v>71</v>
      </c>
      <c r="B56" s="24">
        <v>14827</v>
      </c>
      <c r="C56" s="24">
        <v>3485</v>
      </c>
      <c r="D56" s="24">
        <v>1435</v>
      </c>
      <c r="E56" s="24">
        <v>505</v>
      </c>
      <c r="F56" s="24">
        <v>315</v>
      </c>
      <c r="G56" s="24">
        <v>177</v>
      </c>
      <c r="H56" s="25">
        <f t="shared" si="2"/>
        <v>20744</v>
      </c>
      <c r="I56" s="26">
        <f t="shared" si="3"/>
        <v>16.8000385653683</v>
      </c>
    </row>
    <row r="57" spans="1:9" ht="16.5">
      <c r="A57" s="10" t="s">
        <v>88</v>
      </c>
      <c r="B57" s="24">
        <v>13720</v>
      </c>
      <c r="C57" s="24">
        <v>5731</v>
      </c>
      <c r="D57" s="24">
        <v>2996</v>
      </c>
      <c r="E57" s="24">
        <v>2556</v>
      </c>
      <c r="F57" s="24">
        <v>710</v>
      </c>
      <c r="G57" s="24">
        <v>2515</v>
      </c>
      <c r="H57" s="25">
        <f t="shared" si="2"/>
        <v>28228</v>
      </c>
      <c r="I57" s="26">
        <f t="shared" si="3"/>
        <v>20.302536488592889</v>
      </c>
    </row>
    <row r="58" spans="1:9" ht="16.5">
      <c r="A58" s="10" t="s">
        <v>19</v>
      </c>
      <c r="B58" s="24">
        <v>856</v>
      </c>
      <c r="C58" s="24">
        <v>61</v>
      </c>
      <c r="D58" s="24">
        <v>20</v>
      </c>
      <c r="E58" s="24">
        <v>0</v>
      </c>
      <c r="F58" s="24">
        <v>40</v>
      </c>
      <c r="G58" s="24">
        <v>3</v>
      </c>
      <c r="H58" s="25">
        <f t="shared" si="2"/>
        <v>980</v>
      </c>
      <c r="I58" s="26">
        <f t="shared" si="3"/>
        <v>6.2244897959183669</v>
      </c>
    </row>
    <row r="59" spans="1:9" ht="16.5">
      <c r="A59" s="10" t="s">
        <v>35</v>
      </c>
      <c r="B59" s="24">
        <v>14115</v>
      </c>
      <c r="C59" s="24">
        <v>1920</v>
      </c>
      <c r="D59" s="24">
        <v>2529</v>
      </c>
      <c r="E59" s="24">
        <v>639</v>
      </c>
      <c r="F59" s="24">
        <v>585</v>
      </c>
      <c r="G59" s="24">
        <v>267</v>
      </c>
      <c r="H59" s="25">
        <f t="shared" si="2"/>
        <v>20055</v>
      </c>
      <c r="I59" s="26">
        <f t="shared" si="3"/>
        <v>9.5736724008975322</v>
      </c>
    </row>
    <row r="60" spans="1:9" ht="16.5">
      <c r="A60" s="10" t="s">
        <v>47</v>
      </c>
      <c r="B60" s="24">
        <v>12694</v>
      </c>
      <c r="C60" s="24">
        <v>2387</v>
      </c>
      <c r="D60" s="24">
        <v>2487</v>
      </c>
      <c r="E60" s="24">
        <v>429</v>
      </c>
      <c r="F60" s="24">
        <v>426</v>
      </c>
      <c r="G60" s="24">
        <v>152</v>
      </c>
      <c r="H60" s="25">
        <f t="shared" si="2"/>
        <v>18575</v>
      </c>
      <c r="I60" s="26">
        <f t="shared" si="3"/>
        <v>12.850605652759084</v>
      </c>
    </row>
    <row r="61" spans="1:9" ht="16.5">
      <c r="A61" s="10" t="s">
        <v>38</v>
      </c>
      <c r="B61" s="24">
        <v>7301</v>
      </c>
      <c r="C61" s="24">
        <v>998</v>
      </c>
      <c r="D61" s="24">
        <v>808</v>
      </c>
      <c r="E61" s="24">
        <v>199</v>
      </c>
      <c r="F61" s="24">
        <v>322</v>
      </c>
      <c r="G61" s="24">
        <v>142</v>
      </c>
      <c r="H61" s="25">
        <f t="shared" si="2"/>
        <v>9770</v>
      </c>
      <c r="I61" s="26">
        <f t="shared" si="3"/>
        <v>10.214943705220062</v>
      </c>
    </row>
    <row r="62" spans="1:9" ht="16.5">
      <c r="A62" s="10" t="s">
        <v>51</v>
      </c>
      <c r="B62" s="24">
        <v>12973</v>
      </c>
      <c r="C62" s="24">
        <v>2454</v>
      </c>
      <c r="D62" s="24">
        <v>1465</v>
      </c>
      <c r="E62" s="24">
        <v>440</v>
      </c>
      <c r="F62" s="24">
        <v>650</v>
      </c>
      <c r="G62" s="24">
        <v>252</v>
      </c>
      <c r="H62" s="25">
        <f t="shared" si="2"/>
        <v>18234</v>
      </c>
      <c r="I62" s="26">
        <f t="shared" si="3"/>
        <v>13.458374465284633</v>
      </c>
    </row>
    <row r="63" spans="1:9" ht="16.5">
      <c r="A63" s="10" t="s">
        <v>27</v>
      </c>
      <c r="B63" s="24">
        <v>10446</v>
      </c>
      <c r="C63" s="24">
        <v>1111</v>
      </c>
      <c r="D63" s="24">
        <v>1356</v>
      </c>
      <c r="E63" s="24">
        <v>206</v>
      </c>
      <c r="F63" s="24">
        <v>175</v>
      </c>
      <c r="G63" s="24">
        <v>151</v>
      </c>
      <c r="H63" s="25">
        <f t="shared" si="2"/>
        <v>13445</v>
      </c>
      <c r="I63" s="26">
        <f t="shared" si="3"/>
        <v>8.2632949051692073</v>
      </c>
    </row>
    <row r="64" spans="1:9" ht="16.5">
      <c r="A64" s="10" t="s">
        <v>75</v>
      </c>
      <c r="B64" s="24">
        <v>9715</v>
      </c>
      <c r="C64" s="24">
        <v>2686</v>
      </c>
      <c r="D64" s="24">
        <v>2341</v>
      </c>
      <c r="E64" s="24">
        <v>380</v>
      </c>
      <c r="F64" s="24">
        <v>217</v>
      </c>
      <c r="G64" s="24">
        <v>206</v>
      </c>
      <c r="H64" s="25">
        <f t="shared" si="2"/>
        <v>15545</v>
      </c>
      <c r="I64" s="26">
        <f t="shared" si="3"/>
        <v>17.278867803152139</v>
      </c>
    </row>
    <row r="65" spans="1:9" ht="16.5">
      <c r="A65" s="10" t="s">
        <v>64</v>
      </c>
      <c r="B65" s="24">
        <v>26374</v>
      </c>
      <c r="C65" s="24">
        <v>6282</v>
      </c>
      <c r="D65" s="24">
        <v>3951</v>
      </c>
      <c r="E65" s="24">
        <v>2087</v>
      </c>
      <c r="F65" s="24">
        <v>1138</v>
      </c>
      <c r="G65" s="24">
        <v>476</v>
      </c>
      <c r="H65" s="25">
        <f t="shared" si="2"/>
        <v>40308</v>
      </c>
      <c r="I65" s="26">
        <f t="shared" si="3"/>
        <v>15.584995534385234</v>
      </c>
    </row>
    <row r="66" spans="1:9" ht="16.5">
      <c r="A66" s="10" t="s">
        <v>65</v>
      </c>
      <c r="B66" s="24">
        <v>7533</v>
      </c>
      <c r="C66" s="24">
        <v>1854</v>
      </c>
      <c r="D66" s="24">
        <v>904</v>
      </c>
      <c r="E66" s="24">
        <v>314</v>
      </c>
      <c r="F66" s="24">
        <v>91</v>
      </c>
      <c r="G66" s="24">
        <v>104</v>
      </c>
      <c r="H66" s="25">
        <f t="shared" si="2"/>
        <v>10800</v>
      </c>
      <c r="I66" s="26">
        <f t="shared" si="3"/>
        <v>17.166666666666668</v>
      </c>
    </row>
    <row r="67" spans="1:9" ht="16.5">
      <c r="A67" s="10" t="s">
        <v>94</v>
      </c>
      <c r="B67" s="24">
        <v>47996</v>
      </c>
      <c r="C67" s="24">
        <v>24764</v>
      </c>
      <c r="D67" s="24">
        <v>21935</v>
      </c>
      <c r="E67" s="24">
        <v>3664</v>
      </c>
      <c r="F67" s="24">
        <v>1633</v>
      </c>
      <c r="G67" s="24">
        <v>3325</v>
      </c>
      <c r="H67" s="25">
        <f t="shared" si="2"/>
        <v>103317</v>
      </c>
      <c r="I67" s="26">
        <f t="shared" si="3"/>
        <v>23.968949930795514</v>
      </c>
    </row>
    <row r="68" spans="1:9" ht="16.5">
      <c r="A68" s="10" t="s">
        <v>33</v>
      </c>
      <c r="B68" s="24">
        <v>12387</v>
      </c>
      <c r="C68" s="24">
        <v>1632</v>
      </c>
      <c r="D68" s="24">
        <v>1290</v>
      </c>
      <c r="E68" s="24">
        <v>521</v>
      </c>
      <c r="F68" s="24">
        <v>164</v>
      </c>
      <c r="G68" s="24">
        <v>275</v>
      </c>
      <c r="H68" s="25">
        <f t="shared" ref="H68:H101" si="4">SUM(B68:G68)</f>
        <v>16269</v>
      </c>
      <c r="I68" s="26">
        <f t="shared" ref="I68:I101" si="5">C68/H68*100</f>
        <v>10.031347962382444</v>
      </c>
    </row>
    <row r="69" spans="1:9" ht="16.5">
      <c r="A69" s="10" t="s">
        <v>76</v>
      </c>
      <c r="B69" s="24">
        <v>28935</v>
      </c>
      <c r="C69" s="24">
        <v>8216</v>
      </c>
      <c r="D69" s="24">
        <v>8034</v>
      </c>
      <c r="E69" s="24">
        <v>1437</v>
      </c>
      <c r="F69" s="24">
        <v>1152</v>
      </c>
      <c r="G69" s="24">
        <v>900</v>
      </c>
      <c r="H69" s="25">
        <f t="shared" si="4"/>
        <v>48674</v>
      </c>
      <c r="I69" s="26">
        <f t="shared" si="5"/>
        <v>16.879648272178166</v>
      </c>
    </row>
    <row r="70" spans="1:9" ht="16.5">
      <c r="A70" s="10" t="s">
        <v>22</v>
      </c>
      <c r="B70" s="24">
        <v>10382</v>
      </c>
      <c r="C70" s="24">
        <v>893</v>
      </c>
      <c r="D70" s="24">
        <v>941</v>
      </c>
      <c r="E70" s="24">
        <v>529</v>
      </c>
      <c r="F70" s="24">
        <v>139</v>
      </c>
      <c r="G70" s="24">
        <v>206</v>
      </c>
      <c r="H70" s="25">
        <f t="shared" si="4"/>
        <v>13090</v>
      </c>
      <c r="I70" s="26">
        <f t="shared" si="5"/>
        <v>6.8220015278838808</v>
      </c>
    </row>
    <row r="71" spans="1:9" ht="16.5">
      <c r="A71" s="10" t="s">
        <v>43</v>
      </c>
      <c r="B71" s="24">
        <v>19004</v>
      </c>
      <c r="C71" s="24">
        <v>3000</v>
      </c>
      <c r="D71" s="24">
        <v>2123</v>
      </c>
      <c r="E71" s="24">
        <v>690</v>
      </c>
      <c r="F71" s="24">
        <v>452</v>
      </c>
      <c r="G71" s="24">
        <v>310</v>
      </c>
      <c r="H71" s="25">
        <f t="shared" si="4"/>
        <v>25579</v>
      </c>
      <c r="I71" s="26">
        <f t="shared" si="5"/>
        <v>11.728370929277924</v>
      </c>
    </row>
    <row r="72" spans="1:9" ht="16.5">
      <c r="A72" s="10" t="s">
        <v>82</v>
      </c>
      <c r="B72" s="24">
        <v>9575</v>
      </c>
      <c r="C72" s="24">
        <v>3101</v>
      </c>
      <c r="D72" s="24">
        <v>2376</v>
      </c>
      <c r="E72" s="24">
        <v>597</v>
      </c>
      <c r="F72" s="24">
        <v>275</v>
      </c>
      <c r="G72" s="24">
        <v>238</v>
      </c>
      <c r="H72" s="25">
        <f t="shared" si="4"/>
        <v>16162</v>
      </c>
      <c r="I72" s="26">
        <f t="shared" si="5"/>
        <v>19.186981809182033</v>
      </c>
    </row>
    <row r="73" spans="1:9" ht="16.5">
      <c r="A73" s="10" t="s">
        <v>90</v>
      </c>
      <c r="B73" s="24">
        <v>23505</v>
      </c>
      <c r="C73" s="24">
        <v>8150</v>
      </c>
      <c r="D73" s="24">
        <v>3625</v>
      </c>
      <c r="E73" s="24">
        <v>3082</v>
      </c>
      <c r="F73" s="24">
        <v>952</v>
      </c>
      <c r="G73" s="24">
        <v>2069</v>
      </c>
      <c r="H73" s="25">
        <f t="shared" si="4"/>
        <v>41383</v>
      </c>
      <c r="I73" s="26">
        <f t="shared" si="5"/>
        <v>19.694077278109368</v>
      </c>
    </row>
    <row r="74" spans="1:9" ht="16.5">
      <c r="A74" s="10" t="s">
        <v>74</v>
      </c>
      <c r="B74" s="24">
        <v>16711</v>
      </c>
      <c r="C74" s="24">
        <v>4075</v>
      </c>
      <c r="D74" s="24">
        <v>1745</v>
      </c>
      <c r="E74" s="24">
        <v>651</v>
      </c>
      <c r="F74" s="24">
        <v>748</v>
      </c>
      <c r="G74" s="24">
        <v>1209</v>
      </c>
      <c r="H74" s="25">
        <f t="shared" si="4"/>
        <v>25139</v>
      </c>
      <c r="I74" s="26">
        <f t="shared" si="5"/>
        <v>16.209873105533234</v>
      </c>
    </row>
    <row r="75" spans="1:9" ht="16.5">
      <c r="A75" s="10" t="s">
        <v>109</v>
      </c>
      <c r="B75" s="24">
        <v>8017</v>
      </c>
      <c r="C75" s="24">
        <v>8265</v>
      </c>
      <c r="D75" s="24">
        <v>2583</v>
      </c>
      <c r="E75" s="24">
        <v>502</v>
      </c>
      <c r="F75" s="24">
        <v>88</v>
      </c>
      <c r="G75" s="24">
        <v>722</v>
      </c>
      <c r="H75" s="25">
        <f t="shared" si="4"/>
        <v>20177</v>
      </c>
      <c r="I75" s="26">
        <f t="shared" si="5"/>
        <v>40.962482033999109</v>
      </c>
    </row>
    <row r="76" spans="1:9" ht="16.5">
      <c r="A76" s="10" t="s">
        <v>18</v>
      </c>
      <c r="B76" s="24">
        <v>1664</v>
      </c>
      <c r="C76" s="24">
        <v>99</v>
      </c>
      <c r="D76" s="24">
        <v>113</v>
      </c>
      <c r="E76" s="24">
        <v>23</v>
      </c>
      <c r="F76" s="24">
        <v>40</v>
      </c>
      <c r="G76" s="24">
        <v>14</v>
      </c>
      <c r="H76" s="25">
        <f t="shared" si="4"/>
        <v>1953</v>
      </c>
      <c r="I76" s="26">
        <f t="shared" si="5"/>
        <v>5.0691244239631335</v>
      </c>
    </row>
    <row r="77" spans="1:9" ht="16.5">
      <c r="A77" s="10" t="s">
        <v>79</v>
      </c>
      <c r="B77" s="24">
        <v>27932</v>
      </c>
      <c r="C77" s="24">
        <v>8082</v>
      </c>
      <c r="D77" s="24">
        <v>5878</v>
      </c>
      <c r="E77" s="24">
        <v>1792</v>
      </c>
      <c r="F77" s="24">
        <v>671</v>
      </c>
      <c r="G77" s="24">
        <v>480</v>
      </c>
      <c r="H77" s="25">
        <f t="shared" si="4"/>
        <v>44835</v>
      </c>
      <c r="I77" s="26">
        <f t="shared" si="5"/>
        <v>18.02609568417531</v>
      </c>
    </row>
    <row r="78" spans="1:9" ht="16.5">
      <c r="A78" s="10" t="s">
        <v>44</v>
      </c>
      <c r="B78" s="24">
        <v>19372</v>
      </c>
      <c r="C78" s="24">
        <v>3273</v>
      </c>
      <c r="D78" s="24">
        <v>2295</v>
      </c>
      <c r="E78" s="24">
        <v>1110</v>
      </c>
      <c r="F78" s="24">
        <v>620</v>
      </c>
      <c r="G78" s="24">
        <v>192</v>
      </c>
      <c r="H78" s="25">
        <f t="shared" si="4"/>
        <v>26862</v>
      </c>
      <c r="I78" s="26">
        <f t="shared" si="5"/>
        <v>12.184498548134911</v>
      </c>
    </row>
    <row r="79" spans="1:9" ht="16.5">
      <c r="A79" s="10" t="s">
        <v>66</v>
      </c>
      <c r="B79" s="24">
        <v>15159</v>
      </c>
      <c r="C79" s="24">
        <v>3337</v>
      </c>
      <c r="D79" s="24">
        <v>2366</v>
      </c>
      <c r="E79" s="24">
        <v>453</v>
      </c>
      <c r="F79" s="24">
        <v>462</v>
      </c>
      <c r="G79" s="24">
        <v>215</v>
      </c>
      <c r="H79" s="25">
        <f t="shared" si="4"/>
        <v>21992</v>
      </c>
      <c r="I79" s="26">
        <f t="shared" si="5"/>
        <v>15.173699527100764</v>
      </c>
    </row>
    <row r="80" spans="1:9" ht="16.5">
      <c r="A80" s="10" t="s">
        <v>93</v>
      </c>
      <c r="B80" s="24">
        <v>21615</v>
      </c>
      <c r="C80" s="24">
        <v>9467</v>
      </c>
      <c r="D80" s="24">
        <v>5043</v>
      </c>
      <c r="E80" s="24">
        <v>1675</v>
      </c>
      <c r="F80" s="24">
        <v>484</v>
      </c>
      <c r="G80" s="24">
        <v>499</v>
      </c>
      <c r="H80" s="25">
        <f t="shared" si="4"/>
        <v>38783</v>
      </c>
      <c r="I80" s="26">
        <f t="shared" si="5"/>
        <v>24.410179717917643</v>
      </c>
    </row>
    <row r="81" spans="1:9" ht="16.5">
      <c r="A81" s="10" t="s">
        <v>58</v>
      </c>
      <c r="B81" s="24">
        <v>7202</v>
      </c>
      <c r="C81" s="24">
        <v>1265</v>
      </c>
      <c r="D81" s="24">
        <v>258</v>
      </c>
      <c r="E81" s="24">
        <v>575</v>
      </c>
      <c r="F81" s="24">
        <v>142</v>
      </c>
      <c r="G81" s="24">
        <v>611</v>
      </c>
      <c r="H81" s="25">
        <f t="shared" si="4"/>
        <v>10053</v>
      </c>
      <c r="I81" s="26">
        <f t="shared" si="5"/>
        <v>12.583308465134785</v>
      </c>
    </row>
    <row r="82" spans="1:9" ht="16.5">
      <c r="A82" s="10" t="s">
        <v>57</v>
      </c>
      <c r="B82" s="24">
        <v>9443</v>
      </c>
      <c r="C82" s="24">
        <v>2016</v>
      </c>
      <c r="D82" s="24">
        <v>1423</v>
      </c>
      <c r="E82" s="24">
        <v>547</v>
      </c>
      <c r="F82" s="24">
        <v>239</v>
      </c>
      <c r="G82" s="24">
        <v>281</v>
      </c>
      <c r="H82" s="25">
        <f t="shared" si="4"/>
        <v>13949</v>
      </c>
      <c r="I82" s="26">
        <f t="shared" si="5"/>
        <v>14.452648935407556</v>
      </c>
    </row>
    <row r="83" spans="1:9" ht="16.5">
      <c r="A83" s="10" t="s">
        <v>20</v>
      </c>
      <c r="B83" s="24">
        <v>8289</v>
      </c>
      <c r="C83" s="24">
        <v>678</v>
      </c>
      <c r="D83" s="24">
        <v>765</v>
      </c>
      <c r="E83" s="24">
        <v>328</v>
      </c>
      <c r="F83" s="24">
        <v>238</v>
      </c>
      <c r="G83" s="24">
        <v>216</v>
      </c>
      <c r="H83" s="25">
        <f t="shared" si="4"/>
        <v>10514</v>
      </c>
      <c r="I83" s="26">
        <f t="shared" si="5"/>
        <v>6.4485447974129739</v>
      </c>
    </row>
    <row r="84" spans="1:9" ht="16.5">
      <c r="A84" s="10" t="s">
        <v>69</v>
      </c>
      <c r="B84" s="24">
        <v>7251</v>
      </c>
      <c r="C84" s="24">
        <v>1596</v>
      </c>
      <c r="D84" s="24">
        <v>598</v>
      </c>
      <c r="E84" s="24">
        <v>162</v>
      </c>
      <c r="F84" s="24">
        <v>311</v>
      </c>
      <c r="G84" s="24">
        <v>96</v>
      </c>
      <c r="H84" s="25">
        <f t="shared" si="4"/>
        <v>10014</v>
      </c>
      <c r="I84" s="26">
        <f t="shared" si="5"/>
        <v>15.937687237866987</v>
      </c>
    </row>
    <row r="85" spans="1:9" ht="16.5">
      <c r="A85" s="10" t="s">
        <v>63</v>
      </c>
      <c r="B85" s="24">
        <v>18174</v>
      </c>
      <c r="C85" s="24">
        <v>4812</v>
      </c>
      <c r="D85" s="24">
        <v>3464</v>
      </c>
      <c r="E85" s="24">
        <v>810</v>
      </c>
      <c r="F85" s="24">
        <v>444</v>
      </c>
      <c r="G85" s="24">
        <v>927</v>
      </c>
      <c r="H85" s="25">
        <f t="shared" si="4"/>
        <v>28631</v>
      </c>
      <c r="I85" s="26">
        <f t="shared" si="5"/>
        <v>16.806957493625791</v>
      </c>
    </row>
    <row r="86" spans="1:9" ht="16.5">
      <c r="A86" s="10" t="s">
        <v>36</v>
      </c>
      <c r="B86" s="24">
        <v>15390</v>
      </c>
      <c r="C86" s="24">
        <v>2018</v>
      </c>
      <c r="D86" s="24">
        <v>1312</v>
      </c>
      <c r="E86" s="24">
        <v>642</v>
      </c>
      <c r="F86" s="24">
        <v>371</v>
      </c>
      <c r="G86" s="24">
        <v>261</v>
      </c>
      <c r="H86" s="25">
        <f t="shared" si="4"/>
        <v>19994</v>
      </c>
      <c r="I86" s="26">
        <f t="shared" si="5"/>
        <v>10.093027908372513</v>
      </c>
    </row>
    <row r="87" spans="1:9" ht="16.5">
      <c r="A87" s="10" t="s">
        <v>92</v>
      </c>
      <c r="B87" s="24">
        <v>22237</v>
      </c>
      <c r="C87" s="24">
        <v>9200</v>
      </c>
      <c r="D87" s="24">
        <v>2210</v>
      </c>
      <c r="E87" s="24">
        <v>1211</v>
      </c>
      <c r="F87" s="24">
        <v>647</v>
      </c>
      <c r="G87" s="24">
        <v>894</v>
      </c>
      <c r="H87" s="25">
        <f t="shared" si="4"/>
        <v>36399</v>
      </c>
      <c r="I87" s="26">
        <f t="shared" si="5"/>
        <v>25.275419654386113</v>
      </c>
    </row>
    <row r="88" spans="1:9" ht="16.5">
      <c r="A88" s="10" t="s">
        <v>32</v>
      </c>
      <c r="B88" s="24">
        <v>15673</v>
      </c>
      <c r="C88" s="24">
        <v>2047</v>
      </c>
      <c r="D88" s="24">
        <v>1276</v>
      </c>
      <c r="E88" s="24">
        <v>624</v>
      </c>
      <c r="F88" s="24">
        <v>568</v>
      </c>
      <c r="G88" s="24">
        <v>151</v>
      </c>
      <c r="H88" s="25">
        <f t="shared" si="4"/>
        <v>20339</v>
      </c>
      <c r="I88" s="26">
        <f t="shared" si="5"/>
        <v>10.064408279659768</v>
      </c>
    </row>
    <row r="89" spans="1:9" ht="16.5">
      <c r="A89" s="10" t="s">
        <v>49</v>
      </c>
      <c r="B89" s="24">
        <v>12916</v>
      </c>
      <c r="C89" s="24">
        <v>2283</v>
      </c>
      <c r="D89" s="24">
        <v>1499</v>
      </c>
      <c r="E89" s="24">
        <v>448</v>
      </c>
      <c r="F89" s="24">
        <v>283</v>
      </c>
      <c r="G89" s="24">
        <v>163</v>
      </c>
      <c r="H89" s="25">
        <f t="shared" si="4"/>
        <v>17592</v>
      </c>
      <c r="I89" s="26">
        <f t="shared" si="5"/>
        <v>12.977489768076397</v>
      </c>
    </row>
    <row r="90" spans="1:9" ht="16.5">
      <c r="A90" s="10" t="s">
        <v>105</v>
      </c>
      <c r="B90" s="24">
        <v>10475</v>
      </c>
      <c r="C90" s="24">
        <v>6991</v>
      </c>
      <c r="D90" s="24">
        <v>582</v>
      </c>
      <c r="E90" s="24">
        <v>790</v>
      </c>
      <c r="F90" s="24">
        <v>329</v>
      </c>
      <c r="G90" s="24">
        <v>100</v>
      </c>
      <c r="H90" s="25">
        <f t="shared" si="4"/>
        <v>19267</v>
      </c>
      <c r="I90" s="26">
        <f t="shared" si="5"/>
        <v>36.284839362640788</v>
      </c>
    </row>
    <row r="91" spans="1:9" ht="16.5">
      <c r="A91" s="10" t="s">
        <v>24</v>
      </c>
      <c r="B91" s="24">
        <v>4918</v>
      </c>
      <c r="C91" s="24">
        <v>520</v>
      </c>
      <c r="D91" s="24">
        <v>1129</v>
      </c>
      <c r="E91" s="24">
        <v>154</v>
      </c>
      <c r="F91" s="24">
        <v>84</v>
      </c>
      <c r="G91" s="24">
        <v>262</v>
      </c>
      <c r="H91" s="25">
        <f t="shared" si="4"/>
        <v>7067</v>
      </c>
      <c r="I91" s="26">
        <f t="shared" si="5"/>
        <v>7.3581434837979343</v>
      </c>
    </row>
    <row r="92" spans="1:9" ht="16.5">
      <c r="A92" s="10" t="s">
        <v>52</v>
      </c>
      <c r="B92" s="24">
        <v>16587</v>
      </c>
      <c r="C92" s="24">
        <v>3274</v>
      </c>
      <c r="D92" s="24">
        <v>1470</v>
      </c>
      <c r="E92" s="24">
        <v>676</v>
      </c>
      <c r="F92" s="24">
        <v>417</v>
      </c>
      <c r="G92" s="24">
        <v>192</v>
      </c>
      <c r="H92" s="25">
        <f t="shared" si="4"/>
        <v>22616</v>
      </c>
      <c r="I92" s="26">
        <f t="shared" si="5"/>
        <v>14.476476830562435</v>
      </c>
    </row>
    <row r="93" spans="1:9" ht="16.5">
      <c r="A93" s="10" t="s">
        <v>55</v>
      </c>
      <c r="B93" s="24">
        <v>13845</v>
      </c>
      <c r="C93" s="24">
        <v>2881</v>
      </c>
      <c r="D93" s="24">
        <v>1292</v>
      </c>
      <c r="E93" s="24">
        <v>730</v>
      </c>
      <c r="F93" s="24">
        <v>334</v>
      </c>
      <c r="G93" s="24">
        <v>131</v>
      </c>
      <c r="H93" s="25">
        <f t="shared" si="4"/>
        <v>19213</v>
      </c>
      <c r="I93" s="26">
        <f t="shared" si="5"/>
        <v>14.995055431218447</v>
      </c>
    </row>
    <row r="94" spans="1:9" ht="16.5">
      <c r="A94" s="10" t="s">
        <v>84</v>
      </c>
      <c r="B94" s="24">
        <v>32423</v>
      </c>
      <c r="C94" s="24">
        <v>10458</v>
      </c>
      <c r="D94" s="24">
        <v>8958</v>
      </c>
      <c r="E94" s="24">
        <v>1422</v>
      </c>
      <c r="F94" s="24">
        <v>1339</v>
      </c>
      <c r="G94" s="24">
        <v>563</v>
      </c>
      <c r="H94" s="25">
        <f t="shared" si="4"/>
        <v>55163</v>
      </c>
      <c r="I94" s="26">
        <f t="shared" si="5"/>
        <v>18.958359770135779</v>
      </c>
    </row>
    <row r="95" spans="1:9" ht="16.5">
      <c r="A95" s="10" t="s">
        <v>37</v>
      </c>
      <c r="B95" s="24">
        <v>12934</v>
      </c>
      <c r="C95" s="24">
        <v>1815</v>
      </c>
      <c r="D95" s="24">
        <v>1467</v>
      </c>
      <c r="E95" s="24">
        <v>368</v>
      </c>
      <c r="F95" s="24">
        <v>434</v>
      </c>
      <c r="G95" s="24">
        <v>160</v>
      </c>
      <c r="H95" s="25">
        <f t="shared" si="4"/>
        <v>17178</v>
      </c>
      <c r="I95" s="26">
        <f t="shared" si="5"/>
        <v>10.565840027942718</v>
      </c>
    </row>
    <row r="96" spans="1:9" ht="16.5">
      <c r="A96" s="10" t="s">
        <v>72</v>
      </c>
      <c r="B96" s="24">
        <v>29687</v>
      </c>
      <c r="C96" s="24">
        <v>7539</v>
      </c>
      <c r="D96" s="24">
        <v>5739</v>
      </c>
      <c r="E96" s="24">
        <v>1082</v>
      </c>
      <c r="F96" s="24">
        <v>768</v>
      </c>
      <c r="G96" s="24">
        <v>714</v>
      </c>
      <c r="H96" s="25">
        <f t="shared" si="4"/>
        <v>45529</v>
      </c>
      <c r="I96" s="26">
        <f t="shared" si="5"/>
        <v>16.55867688725867</v>
      </c>
    </row>
    <row r="97" spans="1:9" ht="16.5">
      <c r="A97" s="10" t="s">
        <v>62</v>
      </c>
      <c r="B97" s="24">
        <v>15489</v>
      </c>
      <c r="C97" s="24">
        <v>3507</v>
      </c>
      <c r="D97" s="24">
        <v>1940</v>
      </c>
      <c r="E97" s="24">
        <v>900</v>
      </c>
      <c r="F97" s="24">
        <v>423</v>
      </c>
      <c r="G97" s="24">
        <v>214</v>
      </c>
      <c r="H97" s="25">
        <f t="shared" si="4"/>
        <v>22473</v>
      </c>
      <c r="I97" s="26">
        <f t="shared" si="5"/>
        <v>15.605393138432785</v>
      </c>
    </row>
    <row r="98" spans="1:9" ht="16.5">
      <c r="A98" s="10" t="s">
        <v>42</v>
      </c>
      <c r="B98" s="24">
        <v>2733</v>
      </c>
      <c r="C98" s="24">
        <v>366</v>
      </c>
      <c r="D98" s="24">
        <v>121</v>
      </c>
      <c r="E98" s="24">
        <v>8</v>
      </c>
      <c r="F98" s="24">
        <v>3</v>
      </c>
      <c r="G98" s="24">
        <v>62</v>
      </c>
      <c r="H98" s="25">
        <f t="shared" si="4"/>
        <v>3293</v>
      </c>
      <c r="I98" s="26">
        <f t="shared" si="5"/>
        <v>11.114485271788642</v>
      </c>
    </row>
    <row r="99" spans="1:9" ht="16.5">
      <c r="A99" s="10" t="s">
        <v>78</v>
      </c>
      <c r="B99" s="24">
        <v>18164</v>
      </c>
      <c r="C99" s="24">
        <v>5392</v>
      </c>
      <c r="D99" s="24">
        <v>2365</v>
      </c>
      <c r="E99" s="24">
        <v>1138</v>
      </c>
      <c r="F99" s="24">
        <v>489</v>
      </c>
      <c r="G99" s="24">
        <v>441</v>
      </c>
      <c r="H99" s="25">
        <f t="shared" si="4"/>
        <v>27989</v>
      </c>
      <c r="I99" s="26">
        <f t="shared" si="5"/>
        <v>19.264711136517917</v>
      </c>
    </row>
    <row r="100" spans="1:9" ht="16.5">
      <c r="A100" s="10" t="s">
        <v>97</v>
      </c>
      <c r="B100" s="24">
        <v>54887</v>
      </c>
      <c r="C100" s="24">
        <v>29187</v>
      </c>
      <c r="D100" s="24">
        <v>20473</v>
      </c>
      <c r="E100" s="24">
        <v>4286</v>
      </c>
      <c r="F100" s="24">
        <v>868</v>
      </c>
      <c r="G100" s="24">
        <v>3668</v>
      </c>
      <c r="H100" s="25">
        <f t="shared" si="4"/>
        <v>113369</v>
      </c>
      <c r="I100" s="26">
        <f t="shared" si="5"/>
        <v>25.745133149273613</v>
      </c>
    </row>
    <row r="101" spans="1:9" ht="16.5">
      <c r="A101" s="10" t="s">
        <v>98</v>
      </c>
      <c r="B101" s="24">
        <v>77182</v>
      </c>
      <c r="C101" s="24">
        <v>47819</v>
      </c>
      <c r="D101" s="24">
        <v>36342</v>
      </c>
      <c r="E101" s="24">
        <v>6779</v>
      </c>
      <c r="F101" s="24">
        <v>4915</v>
      </c>
      <c r="G101" s="24">
        <v>5596</v>
      </c>
      <c r="H101" s="25">
        <f t="shared" si="4"/>
        <v>178633</v>
      </c>
      <c r="I101" s="26">
        <f t="shared" si="5"/>
        <v>26.76940990746391</v>
      </c>
    </row>
    <row r="102" spans="1:9">
      <c r="A102" s="6"/>
      <c r="B102" s="6"/>
      <c r="C102" s="6"/>
      <c r="D102" s="6"/>
      <c r="E102" s="6"/>
      <c r="F102" s="6"/>
      <c r="G102" s="6"/>
      <c r="H102" s="6"/>
      <c r="I102" s="6"/>
    </row>
    <row r="103" spans="1:9">
      <c r="A103" s="9" t="s">
        <v>144</v>
      </c>
      <c r="B103" s="6"/>
      <c r="C103" s="6"/>
      <c r="D103" s="6"/>
      <c r="E103" s="6"/>
      <c r="F103" s="6"/>
      <c r="G103" s="6"/>
      <c r="H103" s="6"/>
      <c r="I103" s="6"/>
    </row>
  </sheetData>
  <dataConsolidate/>
  <mergeCells count="1"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98265-9CEA-492F-9E37-2079E554CEBE}">
  <sheetPr>
    <tabColor rgb="FF485FEB"/>
  </sheetPr>
  <dimension ref="A1:I7"/>
  <sheetViews>
    <sheetView workbookViewId="0">
      <selection activeCell="G10" sqref="G10"/>
    </sheetView>
  </sheetViews>
  <sheetFormatPr defaultRowHeight="15"/>
  <cols>
    <col min="1" max="1" width="25.7109375" customWidth="1"/>
    <col min="2" max="2" width="21.7109375" bestFit="1" customWidth="1"/>
  </cols>
  <sheetData>
    <row r="1" spans="1:9" ht="24">
      <c r="A1" s="48" t="s">
        <v>137</v>
      </c>
      <c r="B1" s="48"/>
      <c r="C1" s="48"/>
      <c r="D1" s="48"/>
      <c r="E1" s="48"/>
      <c r="F1" s="48"/>
      <c r="G1" s="48"/>
      <c r="H1" s="48"/>
      <c r="I1" s="48"/>
    </row>
    <row r="2" spans="1:9" ht="16.5">
      <c r="A2" s="35" t="s">
        <v>129</v>
      </c>
      <c r="B2" s="35" t="s">
        <v>118</v>
      </c>
      <c r="C2" s="8"/>
      <c r="D2" s="8"/>
      <c r="E2" s="6"/>
    </row>
    <row r="3" spans="1:9">
      <c r="A3" s="20" t="s">
        <v>116</v>
      </c>
      <c r="B3" s="21">
        <v>65.900000000000006</v>
      </c>
      <c r="C3" s="8"/>
      <c r="D3" s="8"/>
      <c r="E3" s="6"/>
    </row>
    <row r="4" spans="1:9">
      <c r="A4" s="37" t="s">
        <v>117</v>
      </c>
      <c r="B4" s="38">
        <v>34.1</v>
      </c>
      <c r="C4" s="8"/>
      <c r="D4" s="8"/>
      <c r="E4" s="6"/>
    </row>
    <row r="5" spans="1:9" ht="17.25" thickBot="1">
      <c r="A5" s="19" t="s">
        <v>120</v>
      </c>
      <c r="B5" s="22">
        <f>SUM(B3:B4)</f>
        <v>100</v>
      </c>
      <c r="C5" s="8"/>
      <c r="D5" s="8"/>
      <c r="E5" s="6"/>
    </row>
    <row r="6" spans="1:9" ht="15.75" thickTop="1">
      <c r="A6" s="8"/>
      <c r="B6" s="8"/>
      <c r="C6" s="8"/>
      <c r="D6" s="8"/>
      <c r="E6" s="6"/>
    </row>
    <row r="7" spans="1:9">
      <c r="A7" s="20" t="s">
        <v>142</v>
      </c>
      <c r="B7" s="8"/>
      <c r="C7" s="8"/>
      <c r="D7" s="8"/>
      <c r="E7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4408-D74C-4095-BE3D-DCB0B9BC4D49}">
  <sheetPr>
    <tabColor rgb="FF485FEB"/>
  </sheetPr>
  <dimension ref="A1:M7"/>
  <sheetViews>
    <sheetView workbookViewId="0">
      <selection activeCell="L20" sqref="L20"/>
    </sheetView>
  </sheetViews>
  <sheetFormatPr defaultRowHeight="15"/>
  <cols>
    <col min="1" max="1" width="18.7109375" customWidth="1"/>
  </cols>
  <sheetData>
    <row r="1" spans="1:13" ht="24">
      <c r="A1" s="48" t="s">
        <v>138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6.5">
      <c r="A2" s="35" t="s">
        <v>122</v>
      </c>
      <c r="B2" s="35" t="s">
        <v>135</v>
      </c>
      <c r="C2" s="8"/>
      <c r="D2" s="8"/>
      <c r="E2" s="8"/>
    </row>
    <row r="3" spans="1:13">
      <c r="A3" s="23" t="s">
        <v>130</v>
      </c>
      <c r="B3" s="23">
        <v>39.6</v>
      </c>
      <c r="C3" s="8"/>
      <c r="D3" s="8"/>
      <c r="E3" s="8"/>
    </row>
    <row r="4" spans="1:13">
      <c r="A4" s="36" t="s">
        <v>131</v>
      </c>
      <c r="B4" s="36">
        <v>79.7</v>
      </c>
      <c r="C4" s="8"/>
      <c r="D4" s="8"/>
      <c r="E4" s="8"/>
    </row>
    <row r="5" spans="1:13">
      <c r="A5" s="23" t="s">
        <v>132</v>
      </c>
      <c r="B5" s="23">
        <v>66.599999999999994</v>
      </c>
      <c r="C5" s="8"/>
      <c r="D5" s="8"/>
      <c r="E5" s="8"/>
    </row>
    <row r="6" spans="1:13">
      <c r="A6" s="8"/>
      <c r="B6" s="8"/>
      <c r="C6" s="8"/>
      <c r="D6" s="8"/>
      <c r="E6" s="8"/>
    </row>
    <row r="7" spans="1:13">
      <c r="A7" s="20" t="s">
        <v>142</v>
      </c>
      <c r="B7" s="8"/>
      <c r="C7" s="8"/>
      <c r="D7" s="8"/>
      <c r="E7" s="8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Forside</vt:lpstr>
      <vt:lpstr>Andel almene boliger</vt:lpstr>
      <vt:lpstr>Andel almene boliger kommune</vt:lpstr>
      <vt:lpstr>Boligtype</vt:lpstr>
      <vt:lpstr>Boligstr.</vt:lpstr>
      <vt:lpstr>Forside!Udskriftsområde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Marie Sadowsky Pedersen</dc:creator>
  <cp:lastModifiedBy>Michelle Beatrice Sørensen</cp:lastModifiedBy>
  <dcterms:created xsi:type="dcterms:W3CDTF">2020-04-08T09:13:28Z</dcterms:created>
  <dcterms:modified xsi:type="dcterms:W3CDTF">2024-06-13T12:11:09Z</dcterms:modified>
</cp:coreProperties>
</file>